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pulpit\"/>
    </mc:Choice>
  </mc:AlternateContent>
  <bookViews>
    <workbookView xWindow="0" yWindow="0" windowWidth="28800" windowHeight="12330" firstSheet="1" activeTab="2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2" l="1"/>
  <c r="D17" i="16"/>
  <c r="D21" i="61" l="1"/>
  <c r="C21" i="61"/>
  <c r="F16" i="61"/>
  <c r="E16" i="61"/>
  <c r="D16" i="61"/>
  <c r="G15" i="61"/>
  <c r="G14" i="61"/>
  <c r="G13" i="61"/>
  <c r="G12" i="61"/>
  <c r="G11" i="61"/>
  <c r="G10" i="61"/>
  <c r="G9" i="61"/>
  <c r="B1" i="61"/>
  <c r="G16" i="61" l="1"/>
  <c r="D17" i="47"/>
  <c r="D11" i="11" l="1"/>
  <c r="B1" i="60"/>
  <c r="C18" i="60"/>
  <c r="B18" i="60"/>
  <c r="C9" i="60"/>
  <c r="D8" i="20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E28" i="33"/>
  <c r="E16" i="33"/>
  <c r="B20" i="45"/>
  <c r="C17" i="6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 i="4"/>
  <c r="D30" i="58"/>
  <c r="C30" i="58"/>
  <c r="D31" i="57"/>
  <c r="C31" i="57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D12" i="47"/>
  <c r="D11" i="47"/>
  <c r="D18" i="47"/>
  <c r="E30" i="34"/>
  <c r="E18" i="34"/>
  <c r="E25" i="35"/>
  <c r="E15" i="35"/>
  <c r="M16" i="58" l="1"/>
  <c r="N9" i="57"/>
  <c r="N19" i="57" s="1"/>
  <c r="E13" i="13" l="1"/>
  <c r="D15" i="47"/>
  <c r="D14" i="47"/>
  <c r="D8" i="6"/>
  <c r="C9" i="45"/>
  <c r="G8" i="6"/>
  <c r="F8" i="6"/>
  <c r="H12" i="6"/>
  <c r="E8" i="6"/>
  <c r="D10" i="8"/>
  <c r="D11" i="8"/>
  <c r="D12" i="8" s="1"/>
  <c r="E10" i="5"/>
  <c r="E8" i="5" s="1"/>
  <c r="D8" i="7"/>
  <c r="F10" i="5"/>
  <c r="F8" i="5" s="1"/>
  <c r="G10" i="5"/>
  <c r="G8" i="5" s="1"/>
  <c r="H11" i="5"/>
  <c r="H12" i="5"/>
  <c r="H13" i="5"/>
  <c r="H14" i="5"/>
  <c r="H9" i="5"/>
  <c r="D10" i="5"/>
  <c r="D8" i="5" s="1"/>
  <c r="E17" i="16"/>
  <c r="F13" i="9"/>
  <c r="E13" i="9"/>
  <c r="F12" i="10"/>
  <c r="E12" i="10"/>
  <c r="E11" i="50"/>
  <c r="D11" i="50"/>
  <c r="C11" i="45"/>
  <c r="G12" i="8"/>
  <c r="F12" i="8"/>
  <c r="E12" i="8"/>
  <c r="G8" i="7"/>
  <c r="F8" i="7"/>
  <c r="E8" i="7"/>
  <c r="E13" i="15"/>
  <c r="D13" i="13"/>
  <c r="C11" i="4"/>
  <c r="H9" i="6"/>
  <c r="H8" i="7" l="1"/>
  <c r="H11" i="6"/>
  <c r="H10" i="6"/>
  <c r="H8" i="6"/>
  <c r="H10" i="5"/>
  <c r="H8" i="5"/>
  <c r="D10" i="47"/>
  <c r="D13" i="47"/>
  <c r="D16" i="47"/>
  <c r="D9" i="47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10.xml><?xml version="1.0" encoding="utf-8"?>
<comments xmlns="http://schemas.openxmlformats.org/spreadsheetml/2006/main">
  <authors>
    <author>Gosia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literami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A. II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AKTYWÓW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W razie konieczności wykazania kilku podmiotów w danej poz. bilansu należy prawym klawiszem myszy kliknąć pomiędzy cyframi 12 i 15 a następnie odkryj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podmiotem. Kwoty należy wpisywać tylko w komórki wytłuszczone</t>
        </r>
      </text>
    </comment>
  </commentList>
</comments>
</file>

<file path=xl/comments11.xml><?xml version="1.0" encoding="utf-8"?>
<comments xmlns="http://schemas.openxmlformats.org/spreadsheetml/2006/main">
  <authors>
    <author>Gosia</author>
    <author>Malgorzata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II  Bilansu
I analogicznie w pozostałych pozycjach oznczonych cyframi rzymskimi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 wartość PASYWÓW z poz. 1  Bilansu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oznczonych cyframi arabskimi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2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W razie wystąpienia wyłączeń w poniższej pozycji należy wpisać wartość</t>
        </r>
        <r>
          <rPr>
            <sz val="9"/>
            <color indexed="81"/>
            <rFont val="Tahoma"/>
            <family val="2"/>
            <charset val="238"/>
          </rPr>
          <t xml:space="preserve"> z poz. A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oznczonych literami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
 W razie wystąpienia wyłączeń w poniższej pozycji należy wpisać
wartość</t>
        </r>
        <r>
          <rPr>
            <sz val="9"/>
            <color indexed="81"/>
            <rFont val="Tahoma"/>
            <family val="2"/>
            <charset val="238"/>
          </rPr>
          <t xml:space="preserve"> z poz. I. Rachunku zysku i strat
</t>
        </r>
        <r>
          <rPr>
            <b/>
            <i/>
            <sz val="9"/>
            <color indexed="10"/>
            <rFont val="Tahoma"/>
            <family val="2"/>
            <charset val="238"/>
          </rPr>
          <t xml:space="preserve">I analogicznie w pozostałych pozycjach oznaczonych cyframi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Nazwa podmiotu objętego wyłączeniem
</t>
        </r>
        <r>
          <rPr>
            <b/>
            <i/>
            <sz val="9"/>
            <color indexed="10"/>
            <rFont val="Tahoma"/>
            <family val="2"/>
            <charset val="238"/>
          </rPr>
          <t>W razie konieczności wykazania kilku podmiotów w danej poz. RZiS należy prawym klawiszem myszy kliknąć pomiędzy cyframi 10 i 13 a następnie odkryj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</commentList>
</comments>
</file>

<file path=xl/comments13.xml><?xml version="1.0" encoding="utf-8"?>
<comments xmlns="http://schemas.openxmlformats.org/spreadsheetml/2006/main">
  <authors>
    <author>Gosia</author>
    <author>Malgorzata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 pozycji tej należy wpisać
wartość z poz. Zestaienia zmian w funduszu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z wytłuszczonymi nazwami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razie wystąpienia wyłączeń w poniższych pozycjach należy wpisać
wartość z poz. 1.2. ZZwF
</t>
        </r>
        <r>
          <rPr>
            <b/>
            <i/>
            <sz val="9"/>
            <color indexed="10"/>
            <rFont val="Tahoma"/>
            <family val="2"/>
            <charset val="238"/>
          </rPr>
          <t>I analogicznie w pozostałych pozycjach 1.4., 1.6.itd.</t>
        </r>
      </text>
    </comment>
    <comment ref="B10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FINANSOWY UMŁ - OPŁATA ZA GOSPODAROWANIE ODPADAMI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Kwota wyłączenia z danym podmiotem
Wpisujemy w wytłuszczone komórki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KSIĘGOWOŚCI UMŁ I NADAL DZIALAJĄCE JEDNOSTKI ORGANIZACYJNE 800-03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E2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PASYWA KTÓRE JEDNOSTKA ZLIKWIDOWANA LUB POŁĄCZONA PRZEKAZAŁA</t>
        </r>
      </text>
    </comment>
    <comment ref="E4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DZIALAJĄCE JEDNOSTKI ORGANIZACYJNE 800-03
KTÓRE PRZEKAZAŁY ŚR. TRWAŁE</t>
        </r>
      </text>
    </comment>
    <comment ref="B48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WSZYSTKO CO PRZEJĘTE JEST OD ZLIKWIDOWANYCH LUB POŁĄCZONYCH JEDNOSTEK KONTO 800-05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WSZYSTKIE AKTYWA KTÓRE JEDNOSTKA ZLIKWIDOWANA LUB POŁĄCZONA PRZEKAZAŁA</t>
        </r>
      </text>
    </comment>
  </commentList>
</comments>
</file>

<file path=xl/comments14.xml><?xml version="1.0" encoding="utf-8"?>
<comments xmlns="http://schemas.openxmlformats.org/spreadsheetml/2006/main">
  <authors>
    <author>Malgorzata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WYDZIAŁ EDUKACJI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NE WYCIAGU BANKOWEGO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ŚR. PIENIĘŻNYCH POZOSTAJĄCA NA WYDZIELONYM RACHUNKU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POZ. BILANSU B.II.2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NALEŻY WPISAĆ "SALDO ZGODNE Z POWIERDZENIEM SALD NA DZIEŃ 31.12.2020
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comments3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4.xml><?xml version="1.0" encoding="utf-8"?>
<comments xmlns="http://schemas.openxmlformats.org/spreadsheetml/2006/main">
  <authors>
    <author>Gosia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comments5.xml><?xml version="1.0" encoding="utf-8"?>
<comments xmlns="http://schemas.openxmlformats.org/spreadsheetml/2006/main">
  <authors>
    <author>Gosia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wartość brutto gruntów użytkowanych wieczyście</t>
        </r>
      </text>
    </comment>
  </commentList>
</comments>
</file>

<file path=xl/comments6.xml><?xml version="1.0" encoding="utf-8"?>
<comments xmlns="http://schemas.openxmlformats.org/spreadsheetml/2006/main">
  <authors>
    <author>Malgorzata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konta290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konta290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BO konta 290 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Rozwiązanie z powodu zapłaty lub umorzenia należności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BZ konta 290</t>
        </r>
      </text>
    </comment>
  </commentList>
</comments>
</file>

<file path=xl/comments7.xml><?xml version="1.0" encoding="utf-8"?>
<comments xmlns="http://schemas.openxmlformats.org/spreadsheetml/2006/main">
  <authors>
    <author>Malgorzata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zobowiązania do kontrahenta z umowy gwarancyjnej wraz z odsetkami  konto 
240-97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Malgorzata:</t>
        </r>
        <r>
          <rPr>
            <sz val="9"/>
            <color indexed="81"/>
            <rFont val="Tahoma"/>
            <family val="2"/>
            <charset val="238"/>
          </rPr>
          <t xml:space="preserve">
Kwota wykazana w umowie gwarancyjnej</t>
        </r>
      </text>
    </comment>
  </commentList>
</comments>
</file>

<file path=xl/comments8.xml><?xml version="1.0" encoding="utf-8"?>
<comments xmlns="http://schemas.openxmlformats.org/spreadsheetml/2006/main">
  <authors>
    <author>Gosia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NIE NALEŻY WYKAZYWAĆ KWOTY ŚWIADCZEŃ URLOPOWYCH Z ZFŚS WYKAZUJEMY NATOMIAST EKWIWALENTY ZA URLOP</t>
        </r>
      </text>
    </comment>
  </commentList>
</comments>
</file>

<file path=xl/comments9.xml><?xml version="1.0" encoding="utf-8"?>
<comments xmlns="http://schemas.openxmlformats.org/spreadsheetml/2006/main">
  <authors>
    <author>Gosia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
lub
2. weryfikacja sald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wskazać rodzaj inwentaryzacji: 
1. spis z natury</t>
        </r>
      </text>
    </comment>
  </commentList>
</comments>
</file>

<file path=xl/sharedStrings.xml><?xml version="1.0" encoding="utf-8"?>
<sst xmlns="http://schemas.openxmlformats.org/spreadsheetml/2006/main" count="1042" uniqueCount="537">
  <si>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</si>
  <si>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</si>
  <si>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</si>
  <si>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</si>
  <si>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</si>
  <si>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</si>
  <si>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</si>
  <si>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</si>
  <si>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</si>
  <si>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</si>
  <si>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</si>
  <si>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</si>
  <si>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</si>
  <si>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</si>
  <si>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</si>
  <si>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</si>
  <si>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</si>
  <si>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</si>
  <si>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</si>
  <si>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</si>
  <si>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</si>
  <si>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</si>
  <si>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</si>
  <si>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</si>
  <si>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</si>
  <si>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</si>
  <si>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</si>
  <si>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</si>
  <si>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</si>
  <si>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</si>
  <si>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</si>
  <si>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</si>
  <si>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</si>
  <si>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</si>
  <si>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</si>
  <si>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</si>
  <si>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</si>
  <si>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</si>
  <si>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</si>
  <si>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</si>
  <si>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</si>
  <si>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</si>
  <si>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</si>
  <si>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</si>
  <si>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</si>
  <si>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</si>
  <si>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</si>
  <si>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</si>
  <si>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</si>
  <si>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</si>
  <si>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</si>
  <si>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</si>
  <si>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</si>
  <si>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</si>
  <si>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</si>
  <si>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</si>
  <si>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</si>
  <si>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</si>
  <si>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</si>
  <si>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</si>
  <si>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</si>
  <si>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</si>
  <si>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</si>
  <si>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</si>
  <si>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</si>
  <si>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</si>
  <si>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</si>
  <si>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</si>
  <si>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</si>
  <si>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</si>
  <si>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</si>
  <si>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</si>
  <si>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</si>
  <si>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</si>
  <si>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</si>
  <si>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</si>
  <si>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</si>
  <si>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</si>
  <si>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</si>
  <si>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</si>
  <si>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</si>
  <si>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</si>
  <si>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</si>
  <si>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</si>
  <si>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</si>
  <si>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</si>
  <si>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</si>
  <si>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</si>
  <si>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</si>
  <si>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</si>
  <si>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</si>
  <si>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</si>
  <si>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</si>
  <si>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</si>
  <si>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</si>
  <si>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</si>
  <si>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</si>
  <si>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</si>
  <si>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</si>
  <si>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</si>
  <si>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</si>
  <si>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</si>
  <si>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</si>
  <si>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</si>
  <si>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</si>
  <si>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</si>
  <si>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</si>
  <si>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</si>
  <si>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</si>
  <si>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</si>
  <si>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</si>
  <si>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</si>
  <si>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</si>
  <si>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</si>
  <si>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</si>
  <si>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</si>
  <si>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</si>
  <si>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</si>
  <si>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</si>
  <si>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</si>
  <si>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</si>
  <si>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</si>
  <si>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</si>
  <si>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</si>
  <si>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</si>
  <si>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</si>
  <si>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</si>
  <si>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</si>
  <si>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</si>
  <si>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</si>
  <si>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</si>
  <si>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</si>
  <si>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</si>
  <si>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</si>
  <si>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</si>
  <si>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</si>
  <si>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</si>
  <si>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</si>
  <si>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</si>
  <si>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</si>
  <si>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</si>
  <si>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</si>
  <si>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</si>
  <si>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</si>
  <si>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</si>
  <si>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</si>
  <si>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</si>
  <si>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</si>
  <si>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</si>
  <si>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</si>
  <si>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</si>
  <si>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</si>
  <si>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</si>
  <si>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</si>
  <si>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</si>
  <si>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</si>
  <si>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</si>
  <si>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</si>
  <si>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</si>
  <si>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</si>
  <si>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</si>
  <si>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</si>
  <si>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</si>
  <si>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</si>
  <si>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</si>
  <si>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</si>
  <si>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>Załącznik Nr 2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</si>
  <si>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</si>
  <si>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</si>
  <si>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</si>
  <si>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</si>
  <si>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</si>
  <si>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</si>
  <si>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</si>
  <si>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</si>
  <si>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</si>
  <si>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</si>
  <si>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</si>
  <si>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</si>
  <si>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</si>
  <si>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</si>
  <si>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</si>
  <si>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</si>
  <si>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</si>
  <si>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</si>
  <si>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</si>
  <si>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</si>
  <si>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</si>
  <si>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</si>
  <si>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</si>
  <si>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</si>
  <si>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</si>
  <si>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</si>
  <si>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</si>
  <si>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</si>
  <si>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</si>
  <si>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</si>
  <si>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</si>
  <si>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</si>
  <si>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</si>
  <si>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</si>
  <si>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</si>
  <si>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</si>
  <si>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</si>
  <si>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</si>
  <si>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</si>
  <si>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</si>
  <si>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</si>
  <si>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</si>
  <si>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</si>
  <si>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</si>
  <si>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</si>
  <si>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</si>
  <si>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</si>
  <si>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</si>
  <si>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</si>
  <si>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</si>
  <si>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</si>
  <si>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</si>
  <si>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</si>
  <si>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</si>
  <si>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</si>
  <si>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</si>
  <si>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</si>
  <si>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</si>
  <si>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</si>
  <si>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</si>
  <si>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</si>
  <si>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</si>
  <si>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</si>
  <si>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</si>
  <si>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</si>
  <si>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</si>
  <si>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</si>
  <si>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</si>
  <si>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</si>
  <si>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</si>
  <si>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</si>
  <si>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</si>
  <si>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</si>
  <si>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</si>
  <si>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</si>
  <si>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</si>
  <si>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</si>
  <si>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</si>
  <si>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</si>
  <si>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</si>
  <si>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</si>
  <si>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</si>
  <si>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</si>
  <si>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</si>
  <si>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</si>
  <si>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</si>
  <si>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</si>
  <si>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</si>
  <si>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</si>
  <si>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</si>
  <si>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</si>
  <si>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</si>
  <si>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</si>
  <si>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</si>
  <si>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</si>
  <si>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</si>
  <si>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</si>
  <si>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</si>
  <si>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</si>
  <si>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</si>
  <si>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</si>
  <si>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</si>
  <si>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</si>
  <si>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</si>
  <si>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</si>
  <si>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</si>
  <si>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</si>
  <si>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</si>
  <si>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</si>
  <si>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</si>
  <si>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</si>
  <si>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</si>
  <si>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</si>
  <si>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</si>
  <si>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</si>
  <si>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</si>
  <si>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</si>
  <si>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</si>
  <si>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</si>
  <si>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</si>
  <si>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</si>
  <si>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</si>
  <si>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</si>
  <si>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</si>
  <si>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</si>
  <si>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</si>
  <si>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</si>
  <si>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</si>
  <si>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</si>
  <si>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</si>
  <si>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</si>
  <si>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</si>
  <si>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</si>
  <si>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</si>
  <si>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</si>
  <si>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</si>
  <si>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</si>
  <si>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</si>
  <si>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</si>
  <si>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</si>
  <si>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</si>
  <si>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</si>
  <si>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</si>
  <si>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</si>
  <si>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</si>
  <si>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</si>
  <si>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</si>
  <si>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</si>
  <si>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</si>
  <si>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</si>
  <si>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</si>
  <si>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</si>
  <si>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</si>
  <si>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</si>
  <si>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</si>
  <si>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</si>
  <si>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</si>
  <si>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</si>
  <si>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</si>
  <si>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</si>
  <si>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</si>
  <si>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</si>
  <si>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</si>
  <si>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</si>
  <si>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</si>
  <si>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</si>
  <si>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</si>
  <si>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</si>
  <si>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</si>
  <si>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</si>
  <si>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</si>
  <si>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</si>
  <si>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</si>
  <si>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</si>
  <si>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</si>
  <si>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</si>
  <si>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</si>
  <si>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</si>
  <si>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</si>
  <si>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</si>
  <si>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</si>
  <si>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</si>
  <si>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</si>
  <si>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</si>
  <si>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</si>
  <si>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</si>
  <si>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</si>
  <si>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</si>
  <si>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</si>
  <si>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</si>
  <si>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</si>
  <si>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</si>
  <si>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</si>
  <si>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</si>
  <si>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</si>
  <si>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</si>
  <si>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</si>
  <si>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</si>
  <si>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</si>
  <si>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</si>
  <si>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</si>
  <si>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</si>
  <si>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</si>
  <si>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</si>
  <si>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</si>
  <si>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</si>
  <si>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</si>
  <si>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</si>
  <si>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</si>
  <si>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</si>
  <si>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</si>
  <si>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</si>
  <si>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</si>
  <si>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</si>
  <si>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</si>
  <si>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</si>
  <si>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</si>
  <si>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</si>
  <si>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</si>
  <si>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</si>
  <si>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</si>
  <si>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</si>
  <si>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</si>
  <si>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</si>
  <si>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</si>
  <si>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</si>
  <si>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</si>
  <si>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</si>
  <si>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</si>
  <si>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</si>
  <si>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</si>
  <si>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</si>
  <si>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</si>
  <si>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</si>
  <si>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</si>
  <si>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</si>
  <si>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</si>
  <si>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</si>
  <si>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</si>
  <si>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</si>
  <si>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</si>
  <si>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</si>
  <si>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</si>
  <si>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</si>
  <si>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</si>
  <si>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</si>
  <si>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</si>
  <si>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</si>
  <si>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</si>
  <si>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</si>
  <si>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</si>
  <si>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</si>
  <si>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</si>
  <si>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</si>
  <si>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</si>
  <si>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</si>
  <si>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</si>
  <si>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</si>
  <si>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</si>
  <si>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</si>
  <si>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</si>
  <si>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</si>
  <si>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</si>
  <si>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</si>
  <si>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</si>
  <si>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</si>
  <si>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</si>
  <si>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</si>
  <si>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</si>
  <si>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</si>
  <si>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</si>
  <si>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</si>
  <si>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</si>
  <si>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</si>
  <si>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</si>
  <si>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</si>
  <si>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</si>
  <si>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</si>
  <si>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</si>
  <si>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</si>
  <si>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</si>
  <si>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</si>
  <si>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</si>
  <si>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</si>
  <si>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</si>
  <si>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</si>
  <si>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</si>
  <si>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</si>
  <si>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</si>
  <si>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</si>
  <si>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</si>
  <si>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</si>
  <si>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</si>
  <si>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</si>
  <si>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</si>
  <si>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</si>
  <si>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</si>
  <si>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</si>
  <si>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</si>
  <si>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</si>
  <si>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</si>
  <si>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</si>
  <si>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</si>
  <si>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</si>
  <si>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</si>
  <si>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</si>
  <si>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</si>
  <si>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</si>
  <si>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</si>
  <si>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</si>
  <si>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</si>
  <si>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t xml:space="preserve">Dane prezentowane w Tabeli 1.13.1 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</si>
  <si>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</si>
  <si>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</si>
  <si>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</si>
  <si>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</si>
  <si>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</si>
  <si>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</si>
  <si>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</si>
  <si>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</si>
  <si>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</si>
  <si>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</si>
  <si>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</si>
  <si>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</si>
  <si>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</si>
  <si>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1) Sprawozdanie finansowe   za rok 2022</t>
  </si>
  <si>
    <t xml:space="preserve"> ROK 2022</t>
  </si>
  <si>
    <r>
      <t>(kierownik jednostki/</t>
    </r>
    <r>
      <rPr>
        <strike/>
        <sz val="12"/>
        <rFont val="Times New Roman"/>
        <family val="1"/>
        <charset val="238"/>
      </rPr>
      <t xml:space="preserve">jednostki obsługującej, komórki organizacyjnej </t>
    </r>
    <r>
      <rPr>
        <sz val="12"/>
        <rFont val="Times New Roman"/>
        <family val="1"/>
        <charset val="238"/>
      </rPr>
      <t>*)</t>
    </r>
  </si>
  <si>
    <r>
      <t>(kierownik jednostki</t>
    </r>
    <r>
      <rPr>
        <strike/>
        <sz val="10"/>
        <rFont val="Arial CE"/>
        <charset val="238"/>
      </rPr>
      <t xml:space="preserve">/jednostki obsługującej,komórki organizacyjnej </t>
    </r>
    <r>
      <rPr>
        <sz val="10"/>
        <rFont val="Arial CE"/>
        <charset val="238"/>
      </rPr>
      <t>)*</t>
    </r>
  </si>
  <si>
    <t>(główny księgowy)                                                                         (rok, miesiąc, dzień)                                 (kierownik jednostki)</t>
  </si>
  <si>
    <t>Szkoła Podstawowa Nr 33</t>
  </si>
  <si>
    <t>Sylwia Dworakowska-Wybor</t>
  </si>
  <si>
    <t>2023-02-15</t>
  </si>
  <si>
    <t>92-512 Łódź ul. Lermontowa 7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</si>
  <si>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8520 dział/działy klasyfikacji budżetowej 801; 851; 854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</si>
  <si>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Proszę podać kwotę w przypadku posiadania informacji
- nie dotyczy</t>
  </si>
  <si>
    <t>Dane prezentowane w Tabeli 1.1.3 - nie występuje</t>
  </si>
  <si>
    <t>Dane prezentowane w Tabeli 1.3 - nie występuje</t>
  </si>
  <si>
    <t>Dane prezentowane w Tabeli 1.4 - nie występuje</t>
  </si>
  <si>
    <t>Dane prezentowane w Tabeli 1.5 - nie występuje</t>
  </si>
  <si>
    <t>Dane prezentowane w Tabeli 1.6 - nie występuje</t>
  </si>
  <si>
    <t>Dane prezentowane w Tabeli 1.7 - nie występuje</t>
  </si>
  <si>
    <t>Dane prezentowane w Tabeli 1.8 - nie występuje</t>
  </si>
  <si>
    <t>Dane prezentowane w Tabeli 1.9 - nie występuje</t>
  </si>
  <si>
    <t>Dane prezentowane w Tabeli 1.10 - nie występuje</t>
  </si>
  <si>
    <t>Dane prezentowane w Tabeli 1.11 - nie występuje</t>
  </si>
  <si>
    <t>Dane prezentowane w Tabeli 1.12 - nie występuje</t>
  </si>
  <si>
    <t>Dane prezentowane w Tabeli 1.13.2 - nie występuje</t>
  </si>
  <si>
    <t>Dane prezentowane w Tabeli 1.14 - nie występuje</t>
  </si>
  <si>
    <t>Dane prezentowane w Tabeli 2.1 - nie występuje</t>
  </si>
  <si>
    <t>Dane prezentowane w Tabeli 2.2 - nie występuje</t>
  </si>
  <si>
    <t>Dane prezentowane w Tabeli 2.3 - nie występuje</t>
  </si>
  <si>
    <t>Dane prezentowane w Tabeli 2.5.1 - nie występuje</t>
  </si>
  <si>
    <t>Sylwia Dworakowska-Wybor                                                               2023-02-15                                                   Anna Kaleta</t>
  </si>
  <si>
    <t>Anna Kaleta</t>
  </si>
  <si>
    <t>31.12.2022</t>
  </si>
  <si>
    <t>Wydział Edukacji</t>
  </si>
  <si>
    <t>D.II.2</t>
  </si>
  <si>
    <t>saldo zgodne z powierdzeniem sald na dzień 31.12.2022r.</t>
  </si>
  <si>
    <t>Wb nr 76/2022</t>
  </si>
  <si>
    <t>B.III</t>
  </si>
  <si>
    <t>kwota zgodna; jednostka księguje zapłaty not na zmniejszenie kosztów</t>
  </si>
  <si>
    <t>2/10/2022/PM206/NOTA; 2/11/2022/PM206/NOTA;1/12/2022/PM206/NOTA;4/12/2022/PM206/NOTA</t>
  </si>
  <si>
    <t>Zarząd Zieleni Miejskiej, Łódź ul.Konstantynowska 8/10 (d.gwarda@cuw.uml.lodz.pl)</t>
  </si>
  <si>
    <t>Przedszkole Miejskie nr 206 z Oddziałami Integracyjnymi, Łódź ul.Lermontowa 7 (k.jaruga@cuwo.lodz.pl)</t>
  </si>
  <si>
    <t>Wydział Edukacji UMŁ</t>
  </si>
  <si>
    <t>01.01.2022; 02.11.2022; 01.12.2022; 20.12.2022</t>
  </si>
  <si>
    <t>weryfikacja sald/spis z natury</t>
  </si>
  <si>
    <t>31.12.2022/ 12.10.2020</t>
  </si>
  <si>
    <t>31.12.2022/12.10.2020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</si>
</sst>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  <family val="2"/>
      <charset val="238"/>
    </font>
    <font>
      <sz val="10"/>
      <color indexed="11"/>
      <name val="Arial"/>
      <family val="2"/>
      <charset val="238"/>
    </font>
    <font>
      <sz val="9"/>
      <name val="Open Sans"/>
      <family val="2"/>
      <charset val="238"/>
    </font>
    <font>
      <sz val="9.5"/>
      <name val="Open Sans"/>
      <family val="2"/>
      <charset val="238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9"/>
      <color indexed="10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2"/>
      <name val="Times New Roman"/>
      <family val="1"/>
      <charset val="238"/>
    </font>
    <font>
      <strike/>
      <sz val="10"/>
      <name val="Arial CE"/>
      <charset val="238"/>
    </font>
    <font>
      <sz val="11"/>
      <name val="Calibri"/>
      <family val="2"/>
      <charset val="238"/>
    </font>
    <font>
      <sz val="9.5"/>
      <name val="Open Sans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40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643">
    <xf numFmtId="0" fontId="0" fillId="0" borderId="0" xfId="0"/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Alignment="1">
      <alignment horizontal="left"/>
    </xf>
    <xf numFmtId="0" fontId="12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center" wrapText="1"/>
    </xf>
    <xf numFmtId="0" fontId="11" fillId="0" borderId="0" xfId="8" applyFont="1" applyAlignment="1">
      <alignment horizontal="center" vertical="top" wrapText="1"/>
    </xf>
    <xf numFmtId="0" fontId="18" fillId="0" borderId="0" xfId="8" applyFont="1" applyAlignment="1">
      <alignment horizontal="center" vertical="top" wrapText="1"/>
    </xf>
    <xf numFmtId="0" fontId="19" fillId="0" borderId="0" xfId="8" applyFont="1" applyAlignment="1">
      <alignment horizontal="left" vertical="top" wrapText="1"/>
    </xf>
    <xf numFmtId="0" fontId="19" fillId="0" borderId="0" xfId="8" applyFont="1" applyAlignment="1">
      <alignment vertical="top"/>
    </xf>
    <xf numFmtId="0" fontId="11" fillId="0" borderId="0" xfId="8" applyFont="1" applyAlignment="1">
      <alignment horizontal="left" vertical="top" wrapText="1"/>
    </xf>
    <xf numFmtId="0" fontId="13" fillId="0" borderId="0" xfId="8" applyFont="1" applyAlignment="1">
      <alignment vertical="center"/>
    </xf>
    <xf numFmtId="0" fontId="19" fillId="0" borderId="0" xfId="8" applyFont="1" applyAlignment="1">
      <alignment vertical="top" wrapText="1"/>
    </xf>
    <xf numFmtId="0" fontId="20" fillId="0" borderId="0" xfId="8" applyFont="1" applyAlignment="1" applyProtection="1">
      <alignment wrapText="1"/>
      <protection locked="0"/>
    </xf>
    <xf numFmtId="0" fontId="13" fillId="0" borderId="0" xfId="8" applyFont="1" applyAlignment="1">
      <alignment vertical="top"/>
    </xf>
    <xf numFmtId="49" fontId="20" fillId="0" borderId="0" xfId="8" applyNumberFormat="1" applyFont="1" applyAlignment="1" applyProtection="1">
      <alignment vertical="center"/>
      <protection locked="0"/>
    </xf>
    <xf numFmtId="0" fontId="13" fillId="0" borderId="1" xfId="8" applyFont="1" applyBorder="1" applyAlignment="1">
      <alignment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Alignment="1" applyProtection="1">
      <alignment horizontal="right" vertical="center" shrinkToFit="1"/>
      <protection locked="0"/>
    </xf>
    <xf numFmtId="4" fontId="22" fillId="0" borderId="0" xfId="8" applyNumberFormat="1" applyFont="1" applyAlignment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0" fontId="22" fillId="0" borderId="0" xfId="8" applyFont="1" applyAlignment="1">
      <alignment vertical="center"/>
    </xf>
    <xf numFmtId="49" fontId="23" fillId="0" borderId="0" xfId="8" applyNumberFormat="1" applyFont="1" applyAlignment="1">
      <alignment horizontal="left" vertical="center"/>
    </xf>
    <xf numFmtId="4" fontId="22" fillId="0" borderId="0" xfId="8" applyNumberFormat="1" applyFont="1" applyAlignment="1">
      <alignment vertical="center"/>
    </xf>
    <xf numFmtId="0" fontId="23" fillId="0" borderId="0" xfId="8" applyFont="1"/>
    <xf numFmtId="4" fontId="23" fillId="0" borderId="0" xfId="8" applyNumberFormat="1" applyFont="1" applyAlignment="1" applyProtection="1">
      <alignment vertical="center"/>
      <protection locked="0"/>
    </xf>
    <xf numFmtId="4" fontId="20" fillId="0" borderId="0" xfId="8" applyNumberFormat="1" applyFont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2" fillId="0" borderId="0" xfId="8" applyNumberFormat="1" applyFont="1" applyAlignment="1" applyProtection="1">
      <alignment vertical="center"/>
      <protection locked="0"/>
    </xf>
    <xf numFmtId="4" fontId="24" fillId="0" borderId="0" xfId="8" applyNumberFormat="1" applyFont="1" applyAlignment="1" applyProtection="1">
      <alignment vertical="center"/>
      <protection locked="0"/>
    </xf>
    <xf numFmtId="0" fontId="23" fillId="0" borderId="0" xfId="8" applyFont="1" applyAlignment="1">
      <alignment vertical="center"/>
    </xf>
    <xf numFmtId="4" fontId="22" fillId="0" borderId="0" xfId="8" applyNumberFormat="1" applyFont="1" applyAlignment="1" applyProtection="1">
      <alignment vertical="center"/>
      <protection hidden="1"/>
    </xf>
    <xf numFmtId="4" fontId="24" fillId="0" borderId="0" xfId="8" applyNumberFormat="1" applyFont="1" applyAlignment="1" applyProtection="1">
      <alignment vertical="center"/>
      <protection hidden="1"/>
    </xf>
    <xf numFmtId="49" fontId="23" fillId="0" borderId="0" xfId="8" applyNumberFormat="1" applyFont="1" applyAlignment="1" applyProtection="1">
      <alignment vertical="center" wrapText="1"/>
      <protection locked="0"/>
    </xf>
    <xf numFmtId="0" fontId="13" fillId="0" borderId="1" xfId="8" applyFont="1" applyBorder="1" applyAlignment="1">
      <alignment horizontal="left" vertical="center"/>
    </xf>
    <xf numFmtId="0" fontId="13" fillId="0" borderId="1" xfId="8" applyFont="1" applyBorder="1" applyAlignment="1">
      <alignment horizontal="left" vertical="top"/>
    </xf>
    <xf numFmtId="49" fontId="13" fillId="0" borderId="1" xfId="8" applyNumberFormat="1" applyFont="1" applyBorder="1" applyAlignment="1">
      <alignment horizontal="left" vertical="center"/>
    </xf>
    <xf numFmtId="0" fontId="13" fillId="0" borderId="1" xfId="8" applyFont="1" applyBorder="1" applyAlignment="1">
      <alignment horizontal="left"/>
    </xf>
    <xf numFmtId="0" fontId="12" fillId="0" borderId="0" xfId="8" applyFont="1"/>
    <xf numFmtId="0" fontId="13" fillId="0" borderId="1" xfId="8" applyFont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4" xfId="2" applyFont="1" applyBorder="1"/>
    <xf numFmtId="0" fontId="12" fillId="0" borderId="4" xfId="2" applyFont="1" applyBorder="1"/>
    <xf numFmtId="0" fontId="11" fillId="0" borderId="0" xfId="2" applyFont="1"/>
    <xf numFmtId="0" fontId="9" fillId="0" borderId="0" xfId="2" applyFont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28" fillId="0" borderId="0" xfId="2" applyFont="1"/>
    <xf numFmtId="0" fontId="21" fillId="0" borderId="4" xfId="2" applyFont="1" applyBorder="1" applyAlignment="1">
      <alignment horizontal="center"/>
    </xf>
    <xf numFmtId="0" fontId="21" fillId="0" borderId="4" xfId="2" applyFont="1" applyBorder="1"/>
    <xf numFmtId="0" fontId="13" fillId="0" borderId="4" xfId="2" applyFont="1" applyBorder="1" applyAlignment="1">
      <alignment horizontal="center"/>
    </xf>
    <xf numFmtId="4" fontId="13" fillId="0" borderId="4" xfId="2" applyNumberFormat="1" applyFont="1" applyBorder="1" applyAlignment="1">
      <alignment horizontal="right"/>
    </xf>
    <xf numFmtId="0" fontId="13" fillId="0" borderId="4" xfId="2" applyFont="1" applyBorder="1" applyAlignment="1">
      <alignment horizontal="right"/>
    </xf>
    <xf numFmtId="0" fontId="13" fillId="0" borderId="4" xfId="2" applyFont="1" applyBorder="1"/>
    <xf numFmtId="0" fontId="29" fillId="0" borderId="0" xfId="2" applyFont="1"/>
    <xf numFmtId="0" fontId="30" fillId="0" borderId="0" xfId="2" applyFont="1"/>
    <xf numFmtId="0" fontId="13" fillId="0" borderId="0" xfId="2" applyFont="1" applyAlignment="1">
      <alignment wrapText="1"/>
    </xf>
    <xf numFmtId="4" fontId="13" fillId="0" borderId="0" xfId="2" applyNumberFormat="1" applyFont="1"/>
    <xf numFmtId="0" fontId="10" fillId="0" borderId="0" xfId="2" applyAlignment="1">
      <alignment vertical="center"/>
    </xf>
    <xf numFmtId="0" fontId="12" fillId="0" borderId="5" xfId="2" applyFont="1" applyBorder="1"/>
    <xf numFmtId="0" fontId="12" fillId="0" borderId="0" xfId="2" applyFont="1" applyAlignment="1">
      <alignment wrapText="1"/>
    </xf>
    <xf numFmtId="4" fontId="12" fillId="0" borderId="0" xfId="2" applyNumberFormat="1" applyFont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21" fillId="0" borderId="0" xfId="2" applyFont="1"/>
    <xf numFmtId="0" fontId="10" fillId="0" borderId="4" xfId="2" applyBorder="1"/>
    <xf numFmtId="0" fontId="31" fillId="0" borderId="0" xfId="2" applyFont="1"/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 wrapText="1"/>
    </xf>
    <xf numFmtId="0" fontId="13" fillId="0" borderId="1" xfId="2" applyFont="1" applyBorder="1"/>
    <xf numFmtId="0" fontId="12" fillId="0" borderId="1" xfId="2" applyFont="1" applyBorder="1"/>
    <xf numFmtId="0" fontId="10" fillId="0" borderId="1" xfId="2" applyBorder="1"/>
    <xf numFmtId="0" fontId="10" fillId="0" borderId="0" xfId="2" applyAlignment="1">
      <alignment horizontal="center"/>
    </xf>
    <xf numFmtId="0" fontId="4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/>
    </xf>
    <xf numFmtId="0" fontId="43" fillId="0" borderId="0" xfId="0" applyFont="1"/>
    <xf numFmtId="0" fontId="23" fillId="0" borderId="0" xfId="8" applyFont="1" applyAlignment="1">
      <alignment horizontal="left" vertical="center"/>
    </xf>
    <xf numFmtId="0" fontId="13" fillId="0" borderId="1" xfId="8" applyFont="1" applyBorder="1" applyAlignment="1">
      <alignment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41" fillId="0" borderId="9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41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4" fillId="0" borderId="0" xfId="0" applyFont="1"/>
    <xf numFmtId="0" fontId="45" fillId="0" borderId="0" xfId="0" applyFont="1"/>
    <xf numFmtId="0" fontId="46" fillId="4" borderId="1" xfId="0" applyFont="1" applyFill="1" applyBorder="1" applyAlignment="1">
      <alignment wrapText="1"/>
    </xf>
    <xf numFmtId="0" fontId="46" fillId="4" borderId="8" xfId="0" applyFont="1" applyFill="1" applyBorder="1" applyAlignment="1">
      <alignment wrapText="1"/>
    </xf>
    <xf numFmtId="0" fontId="47" fillId="0" borderId="0" xfId="0" applyFont="1" applyAlignment="1">
      <alignment horizontal="justify"/>
    </xf>
    <xf numFmtId="0" fontId="48" fillId="0" borderId="0" xfId="0" applyFont="1"/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20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6" fillId="4" borderId="13" xfId="0" applyFont="1" applyFill="1" applyBorder="1" applyAlignment="1">
      <alignment wrapText="1"/>
    </xf>
    <xf numFmtId="0" fontId="46" fillId="4" borderId="1" xfId="0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justify" vertical="center" wrapText="1"/>
    </xf>
    <xf numFmtId="0" fontId="49" fillId="0" borderId="8" xfId="0" applyFont="1" applyBorder="1" applyAlignment="1">
      <alignment horizontal="justify" vertical="center" wrapText="1"/>
    </xf>
    <xf numFmtId="0" fontId="41" fillId="0" borderId="6" xfId="0" applyFont="1" applyBorder="1" applyAlignment="1">
      <alignment horizontal="justify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justify" vertical="center" wrapText="1"/>
    </xf>
    <xf numFmtId="0" fontId="41" fillId="0" borderId="3" xfId="0" applyFont="1" applyBorder="1" applyAlignment="1">
      <alignment horizontal="justify" vertical="center" wrapText="1"/>
    </xf>
    <xf numFmtId="0" fontId="41" fillId="0" borderId="2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justify" vertical="center" wrapText="1"/>
    </xf>
    <xf numFmtId="0" fontId="50" fillId="0" borderId="24" xfId="0" applyFont="1" applyBorder="1" applyAlignment="1">
      <alignment horizontal="justify" vertical="center" wrapText="1"/>
    </xf>
    <xf numFmtId="0" fontId="41" fillId="0" borderId="8" xfId="0" applyFont="1" applyBorder="1" applyAlignment="1">
      <alignment horizontal="justify" vertical="center"/>
    </xf>
    <xf numFmtId="0" fontId="41" fillId="4" borderId="28" xfId="0" applyFont="1" applyFill="1" applyBorder="1" applyAlignment="1">
      <alignment horizontal="center" vertical="center" wrapText="1"/>
    </xf>
    <xf numFmtId="0" fontId="41" fillId="4" borderId="16" xfId="0" applyFont="1" applyFill="1" applyBorder="1" applyAlignment="1">
      <alignment horizontal="center" vertical="center" wrapText="1"/>
    </xf>
    <xf numFmtId="0" fontId="41" fillId="0" borderId="28" xfId="0" applyFont="1" applyBorder="1" applyAlignment="1">
      <alignment horizontal="justify" vertical="center" wrapText="1"/>
    </xf>
    <xf numFmtId="0" fontId="46" fillId="4" borderId="8" xfId="0" applyFont="1" applyFill="1" applyBorder="1" applyAlignment="1">
      <alignment horizontal="center" wrapText="1"/>
    </xf>
    <xf numFmtId="0" fontId="46" fillId="4" borderId="21" xfId="0" applyFont="1" applyFill="1" applyBorder="1" applyAlignment="1">
      <alignment horizontal="center" wrapText="1"/>
    </xf>
    <xf numFmtId="0" fontId="46" fillId="4" borderId="29" xfId="0" applyFont="1" applyFill="1" applyBorder="1" applyAlignment="1">
      <alignment horizontal="center" vertical="center" wrapText="1"/>
    </xf>
    <xf numFmtId="0" fontId="46" fillId="4" borderId="18" xfId="0" applyFont="1" applyFill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16" fillId="0" borderId="0" xfId="8" applyAlignment="1">
      <alignment vertical="center"/>
    </xf>
    <xf numFmtId="0" fontId="41" fillId="0" borderId="8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9" fillId="0" borderId="6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33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41" fillId="0" borderId="35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6" fillId="4" borderId="6" xfId="0" applyFont="1" applyFill="1" applyBorder="1" applyAlignment="1">
      <alignment vertical="center" wrapText="1"/>
    </xf>
    <xf numFmtId="0" fontId="46" fillId="4" borderId="7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4" fillId="0" borderId="0" xfId="0" applyFont="1"/>
    <xf numFmtId="0" fontId="46" fillId="4" borderId="32" xfId="0" applyFont="1" applyFill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vertical="center" wrapText="1"/>
    </xf>
    <xf numFmtId="0" fontId="46" fillId="4" borderId="8" xfId="0" applyFont="1" applyFill="1" applyBorder="1" applyAlignment="1">
      <alignment vertical="center" wrapText="1"/>
    </xf>
    <xf numFmtId="0" fontId="46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43" fontId="41" fillId="0" borderId="38" xfId="0" applyNumberFormat="1" applyFont="1" applyBorder="1" applyAlignment="1">
      <alignment horizontal="justify" vertical="center" wrapText="1"/>
    </xf>
    <xf numFmtId="43" fontId="41" fillId="0" borderId="21" xfId="0" applyNumberFormat="1" applyFont="1" applyBorder="1" applyAlignment="1">
      <alignment horizontal="justify" vertical="center" wrapText="1"/>
    </xf>
    <xf numFmtId="43" fontId="41" fillId="0" borderId="39" xfId="0" applyNumberFormat="1" applyFont="1" applyBorder="1" applyAlignment="1">
      <alignment horizontal="justify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25" xfId="0" applyNumberFormat="1" applyFont="1" applyBorder="1" applyAlignment="1">
      <alignment horizontal="center" vertical="center" wrapText="1"/>
    </xf>
    <xf numFmtId="43" fontId="41" fillId="0" borderId="15" xfId="0" applyNumberFormat="1" applyFont="1" applyBorder="1" applyAlignment="1">
      <alignment horizontal="center" vertical="center" wrapText="1"/>
    </xf>
    <xf numFmtId="43" fontId="43" fillId="4" borderId="38" xfId="0" applyNumberFormat="1" applyFont="1" applyFill="1" applyBorder="1" applyAlignment="1">
      <alignment wrapText="1"/>
    </xf>
    <xf numFmtId="43" fontId="43" fillId="4" borderId="40" xfId="0" applyNumberFormat="1" applyFont="1" applyFill="1" applyBorder="1" applyAlignment="1">
      <alignment wrapText="1"/>
    </xf>
    <xf numFmtId="43" fontId="43" fillId="4" borderId="21" xfId="0" applyNumberFormat="1" applyFont="1" applyFill="1" applyBorder="1" applyAlignment="1">
      <alignment wrapText="1"/>
    </xf>
    <xf numFmtId="43" fontId="49" fillId="0" borderId="41" xfId="0" applyNumberFormat="1" applyFont="1" applyBorder="1" applyAlignment="1">
      <alignment horizontal="justify" vertical="center" wrapText="1"/>
    </xf>
    <xf numFmtId="43" fontId="49" fillId="0" borderId="39" xfId="0" applyNumberFormat="1" applyFont="1" applyBorder="1" applyAlignment="1">
      <alignment horizontal="justify" vertical="center" wrapText="1"/>
    </xf>
    <xf numFmtId="43" fontId="49" fillId="0" borderId="21" xfId="0" applyNumberFormat="1" applyFont="1" applyBorder="1" applyAlignment="1">
      <alignment horizontal="justify" vertical="center" wrapText="1"/>
    </xf>
    <xf numFmtId="0" fontId="49" fillId="0" borderId="42" xfId="0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horizontal="justify" vertical="center" wrapText="1"/>
    </xf>
    <xf numFmtId="43" fontId="49" fillId="0" borderId="38" xfId="0" applyNumberFormat="1" applyFont="1" applyBorder="1" applyAlignment="1">
      <alignment horizontal="justify" vertical="center" wrapText="1"/>
    </xf>
    <xf numFmtId="0" fontId="49" fillId="0" borderId="43" xfId="0" applyFont="1" applyBorder="1" applyAlignment="1">
      <alignment horizontal="justify" vertical="center" wrapText="1"/>
    </xf>
    <xf numFmtId="0" fontId="13" fillId="0" borderId="44" xfId="2" applyFont="1" applyBorder="1" applyAlignment="1">
      <alignment horizontal="right"/>
    </xf>
    <xf numFmtId="4" fontId="13" fillId="0" borderId="5" xfId="2" applyNumberFormat="1" applyFont="1" applyBorder="1" applyAlignment="1">
      <alignment horizontal="right"/>
    </xf>
    <xf numFmtId="4" fontId="13" fillId="0" borderId="45" xfId="2" applyNumberFormat="1" applyFont="1" applyBorder="1" applyAlignment="1">
      <alignment horizontal="right"/>
    </xf>
    <xf numFmtId="4" fontId="13" fillId="0" borderId="10" xfId="2" applyNumberFormat="1" applyFont="1" applyBorder="1" applyAlignment="1">
      <alignment horizontal="right"/>
    </xf>
    <xf numFmtId="43" fontId="41" fillId="0" borderId="24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justify" vertical="center" wrapText="1"/>
    </xf>
    <xf numFmtId="43" fontId="41" fillId="0" borderId="14" xfId="0" applyNumberFormat="1" applyFont="1" applyBorder="1" applyAlignment="1">
      <alignment horizontal="center" vertical="center" wrapText="1"/>
    </xf>
    <xf numFmtId="0" fontId="41" fillId="0" borderId="42" xfId="0" applyFont="1" applyBorder="1" applyAlignment="1">
      <alignment horizontal="justify" vertical="center" wrapText="1"/>
    </xf>
    <xf numFmtId="0" fontId="41" fillId="0" borderId="43" xfId="0" applyFont="1" applyBorder="1" applyAlignment="1">
      <alignment horizontal="justify" vertical="center"/>
    </xf>
    <xf numFmtId="43" fontId="41" fillId="0" borderId="15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 wrapText="1"/>
    </xf>
    <xf numFmtId="43" fontId="41" fillId="0" borderId="20" xfId="0" applyNumberFormat="1" applyFont="1" applyBorder="1" applyAlignment="1">
      <alignment vertical="center" wrapText="1"/>
    </xf>
    <xf numFmtId="43" fontId="41" fillId="0" borderId="16" xfId="0" applyNumberFormat="1" applyFon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41" fillId="0" borderId="14" xfId="0" applyNumberFormat="1" applyFont="1" applyBorder="1" applyAlignment="1">
      <alignment vertical="center" wrapText="1"/>
    </xf>
    <xf numFmtId="43" fontId="54" fillId="4" borderId="13" xfId="0" applyNumberFormat="1" applyFont="1" applyFill="1" applyBorder="1" applyAlignment="1">
      <alignment vertical="center" wrapText="1"/>
    </xf>
    <xf numFmtId="43" fontId="54" fillId="4" borderId="38" xfId="0" applyNumberFormat="1" applyFont="1" applyFill="1" applyBorder="1" applyAlignment="1">
      <alignment vertical="center" wrapText="1"/>
    </xf>
    <xf numFmtId="43" fontId="54" fillId="4" borderId="8" xfId="0" applyNumberFormat="1" applyFont="1" applyFill="1" applyBorder="1" applyAlignment="1">
      <alignment vertical="center" wrapText="1"/>
    </xf>
    <xf numFmtId="43" fontId="54" fillId="4" borderId="21" xfId="0" applyNumberFormat="1" applyFont="1" applyFill="1" applyBorder="1" applyAlignment="1">
      <alignment vertical="center" wrapText="1"/>
    </xf>
    <xf numFmtId="43" fontId="46" fillId="4" borderId="15" xfId="0" applyNumberFormat="1" applyFont="1" applyFill="1" applyBorder="1" applyAlignment="1">
      <alignment vertical="center" wrapText="1"/>
    </xf>
    <xf numFmtId="43" fontId="46" fillId="4" borderId="16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43" fontId="41" fillId="0" borderId="10" xfId="0" applyNumberFormat="1" applyFont="1" applyBorder="1" applyAlignment="1">
      <alignment vertical="center" wrapText="1"/>
    </xf>
    <xf numFmtId="43" fontId="41" fillId="0" borderId="10" xfId="0" applyNumberFormat="1" applyFont="1" applyBorder="1" applyAlignment="1">
      <alignment horizontal="justify" vertical="center" wrapText="1"/>
    </xf>
    <xf numFmtId="43" fontId="49" fillId="0" borderId="10" xfId="0" applyNumberFormat="1" applyFont="1" applyBorder="1" applyAlignment="1">
      <alignment vertical="center" wrapText="1"/>
    </xf>
    <xf numFmtId="4" fontId="13" fillId="0" borderId="44" xfId="2" applyNumberFormat="1" applyFont="1" applyBorder="1" applyAlignment="1">
      <alignment horizontal="right"/>
    </xf>
    <xf numFmtId="4" fontId="13" fillId="0" borderId="13" xfId="2" applyNumberFormat="1" applyFont="1" applyBorder="1" applyAlignment="1">
      <alignment horizontal="right"/>
    </xf>
    <xf numFmtId="43" fontId="41" fillId="0" borderId="13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 applyProtection="1">
      <alignment horizontal="justify" vertical="center" wrapText="1"/>
      <protection locked="0"/>
    </xf>
    <xf numFmtId="43" fontId="41" fillId="0" borderId="21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justify" vertical="center" wrapText="1"/>
      <protection locked="0"/>
    </xf>
    <xf numFmtId="43" fontId="41" fillId="0" borderId="43" xfId="0" applyNumberFormat="1" applyFont="1" applyBorder="1" applyAlignment="1" applyProtection="1">
      <alignment horizontal="justify" vertical="center" wrapText="1"/>
      <protection locked="0"/>
    </xf>
    <xf numFmtId="43" fontId="41" fillId="0" borderId="42" xfId="0" applyNumberFormat="1" applyFont="1" applyBorder="1" applyAlignment="1" applyProtection="1">
      <alignment horizontal="justify" vertical="center" wrapText="1"/>
      <protection locked="0"/>
    </xf>
    <xf numFmtId="43" fontId="41" fillId="0" borderId="40" xfId="0" applyNumberFormat="1" applyFont="1" applyBorder="1" applyAlignment="1" applyProtection="1">
      <alignment horizontal="justify" vertical="center" wrapText="1"/>
      <protection locked="0"/>
    </xf>
    <xf numFmtId="43" fontId="41" fillId="0" borderId="48" xfId="0" applyNumberFormat="1" applyFont="1" applyBorder="1" applyAlignment="1" applyProtection="1">
      <alignment horizontal="justify" vertical="center" wrapText="1"/>
      <protection locked="0"/>
    </xf>
    <xf numFmtId="43" fontId="41" fillId="0" borderId="41" xfId="0" applyNumberFormat="1" applyFont="1" applyBorder="1" applyAlignment="1" applyProtection="1">
      <alignment horizontal="justify" vertical="center" wrapText="1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43" fontId="41" fillId="0" borderId="38" xfId="0" applyNumberFormat="1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justify" vertical="center"/>
      <protection locked="0"/>
    </xf>
    <xf numFmtId="43" fontId="41" fillId="0" borderId="40" xfId="0" applyNumberFormat="1" applyFont="1" applyBorder="1" applyAlignment="1" applyProtection="1">
      <alignment horizontal="justify" vertical="center"/>
      <protection locked="0"/>
    </xf>
    <xf numFmtId="0" fontId="41" fillId="0" borderId="6" xfId="0" applyFont="1" applyBorder="1" applyAlignment="1" applyProtection="1">
      <alignment horizontal="justify" vertical="center"/>
      <protection locked="0"/>
    </xf>
    <xf numFmtId="43" fontId="41" fillId="0" borderId="41" xfId="0" applyNumberFormat="1" applyFont="1" applyBorder="1" applyAlignment="1" applyProtection="1">
      <alignment horizontal="justify" vertical="center"/>
      <protection locked="0"/>
    </xf>
    <xf numFmtId="43" fontId="41" fillId="0" borderId="19" xfId="0" applyNumberFormat="1" applyFont="1" applyBorder="1" applyAlignment="1" applyProtection="1">
      <alignment horizontal="center" vertical="center" wrapText="1"/>
      <protection locked="0"/>
    </xf>
    <xf numFmtId="43" fontId="41" fillId="0" borderId="19" xfId="0" applyNumberFormat="1" applyFont="1" applyBorder="1" applyAlignment="1" applyProtection="1">
      <alignment horizontal="justify" vertical="center" wrapText="1"/>
      <protection locked="0"/>
    </xf>
    <xf numFmtId="43" fontId="41" fillId="0" borderId="39" xfId="0" applyNumberFormat="1" applyFont="1" applyBorder="1" applyAlignment="1" applyProtection="1">
      <alignment horizontal="center" vertical="center" wrapText="1"/>
      <protection locked="0"/>
    </xf>
    <xf numFmtId="43" fontId="41" fillId="0" borderId="13" xfId="0" applyNumberFormat="1" applyFont="1" applyBorder="1" applyAlignment="1" applyProtection="1">
      <alignment horizontal="justify" vertical="center" wrapText="1"/>
      <protection locked="0"/>
    </xf>
    <xf numFmtId="43" fontId="41" fillId="0" borderId="38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justify" vertical="center" wrapText="1"/>
      <protection locked="0"/>
    </xf>
    <xf numFmtId="43" fontId="41" fillId="0" borderId="27" xfId="0" applyNumberFormat="1" applyFont="1" applyBorder="1" applyAlignment="1" applyProtection="1">
      <alignment horizontal="center" vertical="center" wrapText="1"/>
      <protection locked="0"/>
    </xf>
    <xf numFmtId="43" fontId="41" fillId="0" borderId="49" xfId="0" applyNumberFormat="1" applyFont="1" applyBorder="1" applyAlignment="1" applyProtection="1">
      <alignment horizontal="center" vertical="center" wrapText="1"/>
      <protection locked="0"/>
    </xf>
    <xf numFmtId="43" fontId="41" fillId="0" borderId="1" xfId="0" applyNumberFormat="1" applyFont="1" applyBorder="1" applyAlignment="1" applyProtection="1">
      <alignment horizontal="justify" vertical="center"/>
      <protection locked="0"/>
    </xf>
    <xf numFmtId="43" fontId="41" fillId="0" borderId="8" xfId="0" applyNumberFormat="1" applyFont="1" applyBorder="1" applyAlignment="1" applyProtection="1">
      <alignment horizontal="justify" vertical="center"/>
      <protection locked="0"/>
    </xf>
    <xf numFmtId="43" fontId="41" fillId="0" borderId="21" xfId="0" applyNumberFormat="1" applyFont="1" applyBorder="1" applyAlignment="1" applyProtection="1">
      <alignment horizontal="justify" vertical="center"/>
      <protection locked="0"/>
    </xf>
    <xf numFmtId="43" fontId="41" fillId="0" borderId="50" xfId="0" applyNumberFormat="1" applyFont="1" applyBorder="1" applyAlignment="1" applyProtection="1">
      <alignment vertical="center" wrapText="1"/>
      <protection locked="0"/>
    </xf>
    <xf numFmtId="43" fontId="41" fillId="0" borderId="9" xfId="0" applyNumberFormat="1" applyFont="1" applyBorder="1" applyAlignment="1" applyProtection="1">
      <alignment vertical="center" wrapText="1"/>
      <protection locked="0"/>
    </xf>
    <xf numFmtId="43" fontId="41" fillId="0" borderId="36" xfId="0" applyNumberFormat="1" applyFont="1" applyBorder="1" applyAlignment="1" applyProtection="1">
      <alignment vertical="center" wrapText="1"/>
      <protection locked="0"/>
    </xf>
    <xf numFmtId="43" fontId="41" fillId="0" borderId="27" xfId="0" applyNumberFormat="1" applyFont="1" applyBorder="1" applyAlignment="1" applyProtection="1">
      <alignment vertical="center" wrapText="1"/>
      <protection locked="0"/>
    </xf>
    <xf numFmtId="43" fontId="41" fillId="0" borderId="51" xfId="0" applyNumberFormat="1" applyFont="1" applyBorder="1" applyAlignment="1" applyProtection="1">
      <alignment vertical="center" wrapText="1"/>
      <protection locked="0"/>
    </xf>
    <xf numFmtId="43" fontId="41" fillId="0" borderId="52" xfId="0" applyNumberFormat="1" applyFont="1" applyBorder="1" applyAlignment="1" applyProtection="1">
      <alignment vertical="center" wrapText="1"/>
      <protection locked="0"/>
    </xf>
    <xf numFmtId="43" fontId="41" fillId="0" borderId="13" xfId="0" applyNumberFormat="1" applyFont="1" applyBorder="1" applyAlignment="1" applyProtection="1">
      <alignment vertical="center" wrapText="1"/>
      <protection locked="0"/>
    </xf>
    <xf numFmtId="43" fontId="41" fillId="0" borderId="19" xfId="0" applyNumberFormat="1" applyFont="1" applyBorder="1" applyAlignment="1" applyProtection="1">
      <alignment vertical="center" wrapText="1"/>
      <protection locked="0"/>
    </xf>
    <xf numFmtId="43" fontId="41" fillId="0" borderId="39" xfId="0" applyNumberFormat="1" applyFont="1" applyBorder="1" applyAlignment="1" applyProtection="1">
      <alignment vertical="center" wrapText="1"/>
      <protection locked="0"/>
    </xf>
    <xf numFmtId="43" fontId="54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38" xfId="0" applyNumberFormat="1" applyFont="1" applyFill="1" applyBorder="1" applyAlignment="1" applyProtection="1">
      <alignment vertical="center" wrapText="1"/>
      <protection locked="0"/>
    </xf>
    <xf numFmtId="43" fontId="41" fillId="0" borderId="8" xfId="0" applyNumberFormat="1" applyFont="1" applyBorder="1" applyAlignment="1" applyProtection="1">
      <alignment horizontal="center" vertical="center" wrapText="1"/>
      <protection locked="0"/>
    </xf>
    <xf numFmtId="43" fontId="41" fillId="0" borderId="38" xfId="0" applyNumberFormat="1" applyFont="1" applyBorder="1" applyAlignment="1">
      <alignment horizontal="center" vertical="center" wrapText="1"/>
    </xf>
    <xf numFmtId="43" fontId="41" fillId="0" borderId="21" xfId="0" applyNumberFormat="1" applyFont="1" applyBorder="1" applyAlignment="1">
      <alignment horizontal="center" vertical="center" wrapText="1"/>
    </xf>
    <xf numFmtId="4" fontId="13" fillId="0" borderId="4" xfId="2" applyNumberFormat="1" applyFont="1" applyBorder="1"/>
    <xf numFmtId="4" fontId="13" fillId="0" borderId="5" xfId="2" applyNumberFormat="1" applyFont="1" applyBorder="1"/>
    <xf numFmtId="4" fontId="13" fillId="0" borderId="10" xfId="2" applyNumberFormat="1" applyFont="1" applyBorder="1"/>
    <xf numFmtId="4" fontId="13" fillId="0" borderId="45" xfId="2" applyNumberFormat="1" applyFont="1" applyBorder="1"/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43" fontId="12" fillId="0" borderId="1" xfId="2" applyNumberFormat="1" applyFont="1" applyBorder="1"/>
    <xf numFmtId="0" fontId="13" fillId="0" borderId="37" xfId="2" applyFont="1" applyBorder="1" applyAlignment="1">
      <alignment horizontal="center"/>
    </xf>
    <xf numFmtId="0" fontId="13" fillId="0" borderId="5" xfId="2" applyFont="1" applyBorder="1" applyAlignment="1">
      <alignment horizontal="right"/>
    </xf>
    <xf numFmtId="0" fontId="13" fillId="0" borderId="55" xfId="2" applyFont="1" applyBorder="1" applyAlignment="1">
      <alignment horizontal="right"/>
    </xf>
    <xf numFmtId="0" fontId="13" fillId="0" borderId="3" xfId="2" applyFont="1" applyBorder="1" applyAlignment="1">
      <alignment horizontal="right"/>
    </xf>
    <xf numFmtId="4" fontId="13" fillId="0" borderId="1" xfId="2" applyNumberFormat="1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Border="1" applyAlignment="1">
      <alignment horizontal="right"/>
    </xf>
    <xf numFmtId="0" fontId="12" fillId="0" borderId="37" xfId="2" applyFont="1" applyBorder="1"/>
    <xf numFmtId="4" fontId="13" fillId="0" borderId="13" xfId="2" applyNumberFormat="1" applyFont="1" applyBorder="1"/>
    <xf numFmtId="0" fontId="12" fillId="0" borderId="53" xfId="2" applyFont="1" applyBorder="1"/>
    <xf numFmtId="0" fontId="13" fillId="0" borderId="42" xfId="2" applyFont="1" applyBorder="1" applyAlignment="1">
      <alignment vertical="center" wrapText="1"/>
    </xf>
    <xf numFmtId="0" fontId="13" fillId="0" borderId="3" xfId="2" applyFont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Border="1"/>
    <xf numFmtId="4" fontId="21" fillId="0" borderId="45" xfId="2" applyNumberFormat="1" applyFont="1" applyBorder="1"/>
    <xf numFmtId="4" fontId="21" fillId="0" borderId="4" xfId="2" applyNumberFormat="1" applyFont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13" fillId="0" borderId="4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 applyAlignment="1">
      <alignment wrapText="1"/>
    </xf>
    <xf numFmtId="0" fontId="13" fillId="0" borderId="53" xfId="2" applyFont="1" applyBorder="1" applyAlignment="1">
      <alignment wrapText="1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43" fontId="13" fillId="0" borderId="1" xfId="2" applyNumberFormat="1" applyFont="1" applyBorder="1"/>
    <xf numFmtId="43" fontId="10" fillId="0" borderId="1" xfId="2" applyNumberFormat="1" applyBorder="1"/>
    <xf numFmtId="0" fontId="10" fillId="0" borderId="42" xfId="2" applyBorder="1"/>
    <xf numFmtId="0" fontId="10" fillId="0" borderId="3" xfId="2" applyBorder="1"/>
    <xf numFmtId="43" fontId="10" fillId="0" borderId="6" xfId="2" applyNumberFormat="1" applyBorder="1"/>
    <xf numFmtId="43" fontId="10" fillId="0" borderId="10" xfId="2" applyNumberFormat="1" applyBorder="1"/>
    <xf numFmtId="43" fontId="12" fillId="0" borderId="6" xfId="2" applyNumberFormat="1" applyFont="1" applyBorder="1"/>
    <xf numFmtId="43" fontId="13" fillId="0" borderId="4" xfId="2" applyNumberFormat="1" applyFont="1" applyBorder="1"/>
    <xf numFmtId="43" fontId="10" fillId="0" borderId="4" xfId="2" applyNumberFormat="1" applyBorder="1"/>
    <xf numFmtId="0" fontId="12" fillId="0" borderId="4" xfId="2" applyFont="1" applyBorder="1" applyAlignment="1">
      <alignment vertical="top"/>
    </xf>
    <xf numFmtId="4" fontId="21" fillId="0" borderId="46" xfId="2" applyNumberFormat="1" applyFont="1" applyBorder="1"/>
    <xf numFmtId="0" fontId="13" fillId="0" borderId="82" xfId="2" applyFont="1" applyBorder="1" applyAlignment="1">
      <alignment horizontal="center"/>
    </xf>
    <xf numFmtId="0" fontId="13" fillId="0" borderId="83" xfId="2" applyFont="1" applyBorder="1" applyAlignment="1">
      <alignment horizontal="right"/>
    </xf>
    <xf numFmtId="43" fontId="21" fillId="0" borderId="4" xfId="2" applyNumberFormat="1" applyFont="1" applyBorder="1" applyAlignment="1">
      <alignment horizontal="center"/>
    </xf>
    <xf numFmtId="43" fontId="21" fillId="0" borderId="4" xfId="2" applyNumberFormat="1" applyFont="1" applyBorder="1"/>
    <xf numFmtId="43" fontId="13" fillId="0" borderId="5" xfId="2" applyNumberFormat="1" applyFont="1" applyBorder="1" applyProtection="1">
      <protection locked="0"/>
    </xf>
    <xf numFmtId="43" fontId="13" fillId="0" borderId="6" xfId="2" applyNumberFormat="1" applyFont="1" applyBorder="1" applyAlignment="1">
      <alignment wrapText="1"/>
    </xf>
    <xf numFmtId="43" fontId="13" fillId="0" borderId="44" xfId="2" applyNumberFormat="1" applyFont="1" applyBorder="1" applyAlignment="1">
      <alignment wrapText="1"/>
    </xf>
    <xf numFmtId="43" fontId="13" fillId="0" borderId="10" xfId="2" applyNumberFormat="1" applyFont="1" applyBorder="1" applyAlignment="1">
      <alignment wrapText="1"/>
    </xf>
    <xf numFmtId="43" fontId="13" fillId="0" borderId="46" xfId="2" applyNumberFormat="1" applyFont="1" applyBorder="1" applyProtection="1">
      <protection locked="0"/>
    </xf>
    <xf numFmtId="43" fontId="13" fillId="0" borderId="10" xfId="2" applyNumberFormat="1" applyFont="1" applyBorder="1" applyAlignment="1">
      <alignment vertical="center" wrapText="1"/>
    </xf>
    <xf numFmtId="0" fontId="13" fillId="0" borderId="5" xfId="2" applyFont="1" applyBorder="1"/>
    <xf numFmtId="43" fontId="13" fillId="0" borderId="54" xfId="2" applyNumberFormat="1" applyFont="1" applyBorder="1" applyAlignment="1">
      <alignment wrapText="1"/>
    </xf>
    <xf numFmtId="0" fontId="13" fillId="0" borderId="42" xfId="2" applyFont="1" applyBorder="1" applyAlignment="1">
      <alignment wrapText="1"/>
    </xf>
    <xf numFmtId="43" fontId="13" fillId="0" borderId="3" xfId="2" applyNumberFormat="1" applyFont="1" applyBorder="1" applyAlignment="1">
      <alignment wrapText="1"/>
    </xf>
    <xf numFmtId="43" fontId="13" fillId="0" borderId="5" xfId="2" applyNumberFormat="1" applyFont="1" applyBorder="1"/>
    <xf numFmtId="0" fontId="13" fillId="0" borderId="37" xfId="2" applyFont="1" applyBorder="1"/>
    <xf numFmtId="43" fontId="13" fillId="0" borderId="10" xfId="2" applyNumberFormat="1" applyFont="1" applyBorder="1"/>
    <xf numFmtId="43" fontId="13" fillId="0" borderId="44" xfId="2" applyNumberFormat="1" applyFont="1" applyBorder="1"/>
    <xf numFmtId="43" fontId="13" fillId="0" borderId="45" xfId="2" applyNumberFormat="1" applyFont="1" applyBorder="1"/>
    <xf numFmtId="43" fontId="13" fillId="0" borderId="5" xfId="2" applyNumberFormat="1" applyFont="1" applyBorder="1" applyAlignment="1">
      <alignment wrapText="1"/>
    </xf>
    <xf numFmtId="43" fontId="13" fillId="0" borderId="4" xfId="2" applyNumberFormat="1" applyFont="1" applyBorder="1" applyAlignment="1">
      <alignment wrapText="1"/>
    </xf>
    <xf numFmtId="0" fontId="13" fillId="0" borderId="4" xfId="2" applyFont="1" applyBorder="1" applyAlignment="1">
      <alignment horizontal="left"/>
    </xf>
    <xf numFmtId="43" fontId="13" fillId="0" borderId="45" xfId="2" applyNumberFormat="1" applyFont="1" applyBorder="1" applyAlignment="1">
      <alignment wrapText="1"/>
    </xf>
    <xf numFmtId="43" fontId="13" fillId="0" borderId="4" xfId="2" applyNumberFormat="1" applyFont="1" applyBorder="1" applyProtection="1">
      <protection locked="0"/>
    </xf>
    <xf numFmtId="43" fontId="13" fillId="0" borderId="45" xfId="2" applyNumberFormat="1" applyFont="1" applyBorder="1" applyProtection="1">
      <protection locked="0"/>
    </xf>
    <xf numFmtId="43" fontId="13" fillId="0" borderId="54" xfId="2" applyNumberFormat="1" applyFont="1" applyBorder="1"/>
    <xf numFmtId="43" fontId="13" fillId="0" borderId="3" xfId="2" applyNumberFormat="1" applyFont="1" applyBorder="1"/>
    <xf numFmtId="43" fontId="13" fillId="0" borderId="0" xfId="2" applyNumberFormat="1" applyFont="1"/>
    <xf numFmtId="0" fontId="43" fillId="0" borderId="9" xfId="0" applyFont="1" applyBorder="1" applyAlignment="1">
      <alignment wrapText="1"/>
    </xf>
    <xf numFmtId="43" fontId="41" fillId="0" borderId="36" xfId="0" applyNumberFormat="1" applyFont="1" applyBorder="1" applyAlignment="1">
      <alignment horizontal="justify" vertical="center" wrapText="1"/>
    </xf>
    <xf numFmtId="0" fontId="46" fillId="0" borderId="0" xfId="0" applyFont="1"/>
    <xf numFmtId="4" fontId="0" fillId="0" borderId="0" xfId="0" applyNumberFormat="1" applyAlignment="1">
      <alignment wrapText="1"/>
    </xf>
    <xf numFmtId="43" fontId="41" fillId="0" borderId="40" xfId="0" applyNumberFormat="1" applyFont="1" applyBorder="1" applyAlignment="1">
      <alignment horizontal="center" vertical="center" wrapText="1"/>
    </xf>
    <xf numFmtId="43" fontId="41" fillId="0" borderId="6" xfId="0" applyNumberFormat="1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3" fontId="41" fillId="0" borderId="24" xfId="0" applyNumberFormat="1" applyFont="1" applyBorder="1" applyAlignment="1" applyProtection="1">
      <alignment horizontal="center" vertical="center" wrapText="1"/>
      <protection locked="0"/>
    </xf>
    <xf numFmtId="43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>
      <alignment horizontal="center" vertical="center" wrapText="1"/>
    </xf>
    <xf numFmtId="43" fontId="41" fillId="0" borderId="43" xfId="0" applyNumberFormat="1" applyFont="1" applyBorder="1" applyAlignment="1">
      <alignment horizontal="center" vertical="center" wrapText="1"/>
    </xf>
    <xf numFmtId="43" fontId="41" fillId="0" borderId="20" xfId="0" applyNumberFormat="1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43" fontId="43" fillId="6" borderId="13" xfId="0" applyNumberFormat="1" applyFont="1" applyFill="1" applyBorder="1" applyAlignment="1">
      <alignment vertical="center"/>
    </xf>
    <xf numFmtId="43" fontId="43" fillId="6" borderId="1" xfId="0" applyNumberFormat="1" applyFont="1" applyFill="1" applyBorder="1" applyAlignment="1">
      <alignment vertical="center"/>
    </xf>
    <xf numFmtId="4" fontId="58" fillId="0" borderId="0" xfId="0" applyNumberFormat="1" applyFont="1" applyAlignment="1">
      <alignment horizont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2" applyFont="1" applyAlignment="1">
      <alignment wrapText="1"/>
    </xf>
    <xf numFmtId="0" fontId="1" fillId="0" borderId="0" xfId="2" applyFont="1"/>
    <xf numFmtId="0" fontId="64" fillId="0" borderId="0" xfId="2" applyFont="1"/>
    <xf numFmtId="0" fontId="65" fillId="0" borderId="0" xfId="2" applyFont="1"/>
    <xf numFmtId="0" fontId="11" fillId="0" borderId="0" xfId="2" applyFont="1" applyAlignment="1">
      <alignment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vertical="top"/>
    </xf>
    <xf numFmtId="0" fontId="64" fillId="0" borderId="4" xfId="2" applyFont="1" applyBorder="1"/>
    <xf numFmtId="0" fontId="63" fillId="0" borderId="0" xfId="2" applyFont="1"/>
    <xf numFmtId="0" fontId="13" fillId="0" borderId="0" xfId="2" applyFont="1" applyAlignment="1">
      <alignment horizontal="center"/>
    </xf>
    <xf numFmtId="0" fontId="64" fillId="0" borderId="0" xfId="2" applyFont="1" applyAlignment="1">
      <alignment horizontal="center"/>
    </xf>
    <xf numFmtId="14" fontId="64" fillId="0" borderId="0" xfId="2" applyNumberFormat="1" applyFont="1" applyAlignment="1">
      <alignment horizontal="left"/>
    </xf>
    <xf numFmtId="14" fontId="64" fillId="0" borderId="0" xfId="2" applyNumberFormat="1" applyFont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Border="1" applyAlignment="1" applyProtection="1">
      <alignment horizontal="center" vertical="center" wrapText="1" shrinkToFit="1"/>
      <protection locked="0"/>
    </xf>
    <xf numFmtId="0" fontId="25" fillId="0" borderId="0" xfId="8" applyFont="1"/>
    <xf numFmtId="0" fontId="12" fillId="0" borderId="0" xfId="2" applyFont="1" applyAlignment="1">
      <alignment horizontal="right" vertical="center"/>
    </xf>
    <xf numFmtId="0" fontId="12" fillId="0" borderId="0" xfId="8" applyFont="1" applyAlignment="1">
      <alignment horizontal="right" vertical="center" wrapText="1"/>
    </xf>
    <xf numFmtId="0" fontId="41" fillId="0" borderId="43" xfId="0" applyFont="1" applyBorder="1" applyAlignment="1" applyProtection="1">
      <alignment horizontal="center" vertical="center" wrapText="1"/>
      <protection locked="0"/>
    </xf>
    <xf numFmtId="0" fontId="59" fillId="0" borderId="10" xfId="0" applyFont="1" applyBorder="1"/>
    <xf numFmtId="43" fontId="41" fillId="0" borderId="13" xfId="0" applyNumberFormat="1" applyFont="1" applyBorder="1" applyAlignment="1">
      <alignment horizontal="center" vertical="center" wrapText="1"/>
    </xf>
    <xf numFmtId="43" fontId="46" fillId="4" borderId="13" xfId="0" applyNumberFormat="1" applyFont="1" applyFill="1" applyBorder="1" applyAlignment="1" applyProtection="1">
      <alignment vertical="center" wrapText="1"/>
      <protection locked="0"/>
    </xf>
    <xf numFmtId="43" fontId="54" fillId="4" borderId="15" xfId="0" applyNumberFormat="1" applyFont="1" applyFill="1" applyBorder="1" applyAlignment="1">
      <alignment vertical="center" wrapText="1"/>
    </xf>
    <xf numFmtId="43" fontId="54" fillId="4" borderId="16" xfId="0" applyNumberFormat="1" applyFont="1" applyFill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1" fillId="0" borderId="18" xfId="0" applyFont="1" applyBorder="1" applyAlignment="1">
      <alignment horizontal="justify" vertical="center" wrapText="1"/>
    </xf>
    <xf numFmtId="0" fontId="41" fillId="0" borderId="7" xfId="0" applyFont="1" applyBorder="1" applyAlignment="1">
      <alignment horizontal="justify" vertical="center" wrapText="1"/>
    </xf>
    <xf numFmtId="0" fontId="41" fillId="0" borderId="17" xfId="0" applyFont="1" applyBorder="1" applyAlignment="1">
      <alignment horizontal="justify" vertical="center" wrapText="1"/>
    </xf>
    <xf numFmtId="0" fontId="41" fillId="0" borderId="29" xfId="0" applyFont="1" applyBorder="1" applyAlignment="1">
      <alignment horizontal="justify" vertical="center" wrapText="1"/>
    </xf>
    <xf numFmtId="43" fontId="41" fillId="0" borderId="25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/>
    <xf numFmtId="4" fontId="22" fillId="0" borderId="0" xfId="8" applyNumberFormat="1" applyFont="1" applyAlignment="1" applyProtection="1">
      <alignment horizontal="right" vertical="center" shrinkToFit="1"/>
      <protection hidden="1"/>
    </xf>
    <xf numFmtId="0" fontId="43" fillId="4" borderId="14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wrapText="1"/>
    </xf>
    <xf numFmtId="0" fontId="43" fillId="4" borderId="7" xfId="0" applyFont="1" applyFill="1" applyBorder="1" applyAlignment="1">
      <alignment horizontal="left" vertical="center" wrapText="1" indent="5"/>
    </xf>
    <xf numFmtId="0" fontId="43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0" fontId="16" fillId="0" borderId="0" xfId="8" applyAlignment="1">
      <alignment vertical="center" wrapText="1"/>
    </xf>
    <xf numFmtId="0" fontId="69" fillId="0" borderId="0" xfId="7" applyFont="1" applyAlignment="1">
      <alignment horizontal="left" vertical="top" wrapText="1"/>
    </xf>
    <xf numFmtId="49" fontId="22" fillId="0" borderId="1" xfId="8" applyNumberFormat="1" applyFont="1" applyBorder="1" applyAlignment="1" applyProtection="1">
      <alignment horizontal="center" vertical="center" wrapText="1" shrinkToFit="1"/>
      <protection locked="0"/>
    </xf>
    <xf numFmtId="14" fontId="13" fillId="0" borderId="4" xfId="2" applyNumberFormat="1" applyFont="1" applyBorder="1"/>
    <xf numFmtId="0" fontId="13" fillId="0" borderId="4" xfId="2" applyFont="1" applyBorder="1" applyAlignment="1">
      <alignment vertical="center" wrapText="1"/>
    </xf>
    <xf numFmtId="4" fontId="13" fillId="8" borderId="45" xfId="2" applyNumberFormat="1" applyFont="1" applyFill="1" applyBorder="1" applyAlignment="1">
      <alignment horizontal="right"/>
    </xf>
    <xf numFmtId="0" fontId="13" fillId="0" borderId="4" xfId="2" applyFont="1" applyBorder="1" applyAlignment="1">
      <alignment vertical="center"/>
    </xf>
    <xf numFmtId="43" fontId="13" fillId="0" borderId="4" xfId="2" applyNumberFormat="1" applyFont="1" applyBorder="1" applyAlignment="1">
      <alignment vertical="center"/>
    </xf>
    <xf numFmtId="0" fontId="60" fillId="0" borderId="59" xfId="0" applyFont="1" applyBorder="1" applyAlignment="1">
      <alignment horizontal="left" vertical="center" wrapText="1"/>
    </xf>
    <xf numFmtId="0" fontId="60" fillId="0" borderId="84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60" fillId="0" borderId="75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0" fillId="0" borderId="87" xfId="0" applyFont="1" applyBorder="1" applyAlignment="1">
      <alignment horizontal="left" vertical="center" wrapText="1"/>
    </xf>
    <xf numFmtId="0" fontId="60" fillId="0" borderId="58" xfId="0" applyFont="1" applyBorder="1" applyAlignment="1">
      <alignment horizontal="left" vertical="center" wrapText="1"/>
    </xf>
    <xf numFmtId="0" fontId="60" fillId="0" borderId="8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Border="1" applyAlignment="1">
      <alignment horizontal="left" vertical="top" wrapText="1"/>
    </xf>
    <xf numFmtId="0" fontId="19" fillId="0" borderId="12" xfId="7" applyFont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41" fillId="0" borderId="5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1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0" xfId="0" applyFont="1" applyBorder="1" applyAlignment="1">
      <alignment horizontal="center" vertical="center" wrapText="1"/>
    </xf>
    <xf numFmtId="0" fontId="41" fillId="0" borderId="7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4" fontId="60" fillId="0" borderId="0" xfId="0" applyNumberFormat="1" applyFont="1" applyAlignment="1">
      <alignment horizont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41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6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6" fillId="4" borderId="9" xfId="0" applyFont="1" applyFill="1" applyBorder="1" applyAlignment="1">
      <alignment horizontal="center" wrapText="1"/>
    </xf>
    <xf numFmtId="0" fontId="46" fillId="4" borderId="36" xfId="0" applyFont="1" applyFill="1" applyBorder="1" applyAlignment="1">
      <alignment horizontal="center" wrapText="1"/>
    </xf>
    <xf numFmtId="0" fontId="46" fillId="4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4" borderId="32" xfId="0" applyFont="1" applyFill="1" applyBorder="1" applyAlignment="1">
      <alignment horizontal="center" vertical="top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5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4" borderId="5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1" fillId="0" borderId="5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43" fontId="41" fillId="0" borderId="9" xfId="0" applyNumberFormat="1" applyFont="1" applyBorder="1" applyAlignment="1">
      <alignment horizontal="justify" vertical="center" wrapText="1"/>
    </xf>
    <xf numFmtId="43" fontId="43" fillId="0" borderId="9" xfId="0" applyNumberFormat="1" applyFont="1" applyBorder="1" applyAlignment="1">
      <alignment horizontal="justify" vertical="center" wrapText="1"/>
    </xf>
    <xf numFmtId="43" fontId="41" fillId="0" borderId="24" xfId="0" applyNumberFormat="1" applyFont="1" applyBorder="1" applyAlignment="1">
      <alignment horizontal="justify" vertical="center" wrapText="1"/>
    </xf>
    <xf numFmtId="43" fontId="43" fillId="0" borderId="24" xfId="0" applyNumberFormat="1" applyFont="1" applyBorder="1" applyAlignment="1">
      <alignment horizontal="justify" vertical="center" wrapText="1"/>
    </xf>
    <xf numFmtId="0" fontId="41" fillId="0" borderId="0" xfId="0" applyFont="1" applyAlignment="1">
      <alignment horizontal="justify" vertical="center" wrapText="1"/>
    </xf>
    <xf numFmtId="0" fontId="0" fillId="0" borderId="0" xfId="0"/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42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61" fillId="0" borderId="0" xfId="2" applyFont="1" applyAlignment="1">
      <alignment horizontal="left" vertical="center" wrapText="1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Alignment="1">
      <alignment horizontal="left" vertical="center"/>
    </xf>
    <xf numFmtId="4" fontId="22" fillId="0" borderId="0" xfId="8" applyNumberFormat="1" applyFont="1" applyAlignment="1" applyProtection="1">
      <alignment horizontal="right" vertical="center" shrinkToFit="1"/>
      <protection locked="0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0" fontId="23" fillId="0" borderId="0" xfId="8" applyFont="1" applyAlignment="1">
      <alignment horizontal="left" vertical="center"/>
    </xf>
    <xf numFmtId="0" fontId="16" fillId="0" borderId="0" xfId="8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4" fontId="23" fillId="0" borderId="0" xfId="8" applyNumberFormat="1" applyFont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2" fillId="0" borderId="0" xfId="8" applyFont="1" applyAlignment="1">
      <alignment horizontal="center" vertical="center"/>
    </xf>
    <xf numFmtId="0" fontId="23" fillId="0" borderId="0" xfId="8" applyFont="1" applyAlignment="1">
      <alignment horizontal="center" vertical="center"/>
    </xf>
    <xf numFmtId="0" fontId="22" fillId="0" borderId="0" xfId="8" applyFont="1" applyAlignment="1">
      <alignment horizontal="center" vertical="center" wrapText="1"/>
    </xf>
    <xf numFmtId="0" fontId="23" fillId="0" borderId="0" xfId="8" applyFont="1" applyAlignment="1">
      <alignment horizontal="left" vertical="top"/>
    </xf>
    <xf numFmtId="4" fontId="22" fillId="0" borderId="0" xfId="8" applyNumberFormat="1" applyFont="1" applyAlignment="1">
      <alignment horizontal="right" vertical="center" shrinkToFit="1"/>
    </xf>
    <xf numFmtId="4" fontId="22" fillId="0" borderId="0" xfId="8" applyNumberFormat="1" applyFont="1" applyAlignment="1" applyProtection="1">
      <alignment horizontal="right" vertical="center" shrinkToFit="1"/>
      <protection hidden="1"/>
    </xf>
    <xf numFmtId="49" fontId="23" fillId="0" borderId="0" xfId="8" applyNumberFormat="1" applyFont="1" applyAlignment="1">
      <alignment horizontal="left" vertical="center"/>
    </xf>
    <xf numFmtId="4" fontId="23" fillId="0" borderId="0" xfId="8" applyNumberFormat="1" applyFont="1" applyAlignment="1" applyProtection="1">
      <alignment horizontal="center" vertical="center" shrinkToFit="1"/>
      <protection locked="0"/>
    </xf>
    <xf numFmtId="0" fontId="22" fillId="0" borderId="0" xfId="8" applyFont="1" applyAlignment="1">
      <alignment horizontal="left" vertical="center" wrapText="1"/>
    </xf>
    <xf numFmtId="49" fontId="22" fillId="0" borderId="0" xfId="8" applyNumberFormat="1" applyFont="1" applyAlignment="1">
      <alignment horizontal="left" vertical="center"/>
    </xf>
    <xf numFmtId="4" fontId="22" fillId="0" borderId="43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Border="1" applyAlignment="1" applyProtection="1">
      <alignment horizontal="center" vertical="center" wrapText="1" shrinkToFit="1"/>
      <protection locked="0"/>
    </xf>
    <xf numFmtId="49" fontId="23" fillId="0" borderId="0" xfId="8" applyNumberFormat="1" applyFont="1" applyAlignment="1" applyProtection="1">
      <alignment horizontal="left" vertical="center" wrapTex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0" fontId="12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/>
    <xf numFmtId="0" fontId="11" fillId="0" borderId="0" xfId="2" applyFont="1" applyAlignment="1">
      <alignment horizontal="center" wrapText="1"/>
    </xf>
    <xf numFmtId="0" fontId="11" fillId="0" borderId="67" xfId="2" applyFont="1" applyBorder="1" applyAlignment="1">
      <alignment horizontal="center" wrapText="1"/>
    </xf>
    <xf numFmtId="0" fontId="13" fillId="0" borderId="37" xfId="2" applyFont="1" applyBorder="1" applyAlignment="1">
      <alignment horizontal="center" wrapText="1"/>
    </xf>
    <xf numFmtId="0" fontId="13" fillId="0" borderId="68" xfId="2" applyFont="1" applyBorder="1" applyAlignment="1">
      <alignment horizontal="center" wrapText="1"/>
    </xf>
    <xf numFmtId="0" fontId="13" fillId="0" borderId="4" xfId="2" applyFont="1" applyBorder="1"/>
    <xf numFmtId="0" fontId="13" fillId="0" borderId="4" xfId="2" applyFont="1" applyBorder="1" applyAlignment="1">
      <alignment wrapText="1"/>
    </xf>
    <xf numFmtId="0" fontId="13" fillId="0" borderId="37" xfId="2" applyFont="1" applyBorder="1" applyAlignment="1">
      <alignment wrapText="1"/>
    </xf>
    <xf numFmtId="0" fontId="21" fillId="0" borderId="4" xfId="2" applyFont="1" applyBorder="1"/>
    <xf numFmtId="0" fontId="21" fillId="0" borderId="4" xfId="2" applyFont="1" applyBorder="1" applyAlignment="1">
      <alignment horizontal="center"/>
    </xf>
    <xf numFmtId="0" fontId="61" fillId="0" borderId="75" xfId="2" applyFont="1" applyBorder="1" applyAlignment="1">
      <alignment horizontal="left" vertical="center" wrapText="1"/>
    </xf>
    <xf numFmtId="0" fontId="21" fillId="0" borderId="4" xfId="2" applyFont="1" applyBorder="1" applyAlignment="1">
      <alignment wrapText="1"/>
    </xf>
    <xf numFmtId="0" fontId="21" fillId="0" borderId="37" xfId="2" applyFont="1" applyBorder="1" applyAlignment="1">
      <alignment wrapText="1"/>
    </xf>
    <xf numFmtId="0" fontId="13" fillId="0" borderId="37" xfId="2" applyFont="1" applyBorder="1" applyAlignment="1">
      <alignment horizontal="left" vertical="center" wrapText="1"/>
    </xf>
    <xf numFmtId="0" fontId="13" fillId="0" borderId="68" xfId="2" applyFont="1" applyBorder="1" applyAlignment="1">
      <alignment horizontal="left" vertical="center" wrapText="1"/>
    </xf>
    <xf numFmtId="0" fontId="13" fillId="0" borderId="5" xfId="2" applyFont="1" applyBorder="1" applyAlignment="1">
      <alignment wrapText="1"/>
    </xf>
    <xf numFmtId="0" fontId="13" fillId="0" borderId="70" xfId="2" applyFont="1" applyBorder="1" applyAlignment="1">
      <alignment wrapText="1"/>
    </xf>
    <xf numFmtId="0" fontId="13" fillId="0" borderId="71" xfId="2" applyFont="1" applyBorder="1" applyAlignment="1">
      <alignment wrapText="1"/>
    </xf>
    <xf numFmtId="0" fontId="13" fillId="0" borderId="72" xfId="2" applyFont="1" applyBorder="1" applyAlignment="1">
      <alignment wrapText="1"/>
    </xf>
    <xf numFmtId="0" fontId="13" fillId="0" borderId="69" xfId="2" applyFont="1" applyBorder="1" applyAlignment="1">
      <alignment horizontal="center" wrapText="1"/>
    </xf>
    <xf numFmtId="0" fontId="13" fillId="0" borderId="67" xfId="2" applyFont="1" applyBorder="1" applyAlignment="1">
      <alignment horizontal="center" wrapText="1"/>
    </xf>
    <xf numFmtId="0" fontId="21" fillId="0" borderId="37" xfId="2" applyFont="1" applyBorder="1"/>
    <xf numFmtId="0" fontId="64" fillId="0" borderId="0" xfId="2" applyFont="1" applyAlignment="1">
      <alignment horizontal="left" vertical="top"/>
    </xf>
    <xf numFmtId="0" fontId="13" fillId="0" borderId="82" xfId="2" applyFont="1" applyBorder="1" applyAlignment="1">
      <alignment wrapText="1"/>
    </xf>
    <xf numFmtId="0" fontId="13" fillId="0" borderId="81" xfId="2" applyFont="1" applyBorder="1" applyAlignment="1">
      <alignment wrapText="1"/>
    </xf>
    <xf numFmtId="0" fontId="13" fillId="0" borderId="1" xfId="2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2" fillId="0" borderId="42" xfId="2" applyFont="1" applyBorder="1" applyAlignment="1">
      <alignment horizontal="center" wrapText="1"/>
    </xf>
    <xf numFmtId="0" fontId="12" fillId="0" borderId="37" xfId="2" applyFont="1" applyBorder="1" applyAlignment="1">
      <alignment horizontal="center" wrapText="1"/>
    </xf>
    <xf numFmtId="0" fontId="12" fillId="0" borderId="68" xfId="2" applyFont="1" applyBorder="1" applyAlignment="1">
      <alignment horizontal="center" wrapText="1"/>
    </xf>
    <xf numFmtId="0" fontId="12" fillId="0" borderId="4" xfId="2" applyFont="1" applyBorder="1" applyAlignment="1">
      <alignment wrapText="1"/>
    </xf>
    <xf numFmtId="0" fontId="12" fillId="0" borderId="45" xfId="2" applyFont="1" applyBorder="1"/>
    <xf numFmtId="0" fontId="13" fillId="0" borderId="4" xfId="2" applyFont="1" applyBorder="1" applyAlignment="1">
      <alignment vertical="center" wrapText="1"/>
    </xf>
    <xf numFmtId="0" fontId="13" fillId="0" borderId="37" xfId="2" applyFont="1" applyBorder="1" applyAlignment="1">
      <alignment vertical="center" wrapText="1"/>
    </xf>
    <xf numFmtId="0" fontId="12" fillId="0" borderId="37" xfId="2" applyFont="1" applyBorder="1" applyAlignment="1">
      <alignment wrapText="1"/>
    </xf>
    <xf numFmtId="0" fontId="11" fillId="0" borderId="4" xfId="2" applyFont="1" applyBorder="1"/>
    <xf numFmtId="0" fontId="11" fillId="0" borderId="37" xfId="2" applyFont="1" applyBorder="1"/>
    <xf numFmtId="0" fontId="13" fillId="0" borderId="1" xfId="2" applyFont="1" applyBorder="1" applyAlignment="1">
      <alignment horizontal="left" vertical="center" wrapText="1"/>
    </xf>
    <xf numFmtId="0" fontId="13" fillId="0" borderId="42" xfId="2" applyFont="1" applyBorder="1" applyAlignment="1">
      <alignment horizontal="left" vertical="center" wrapText="1"/>
    </xf>
    <xf numFmtId="0" fontId="12" fillId="0" borderId="45" xfId="2" applyFont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2" fillId="0" borderId="4" xfId="2" applyFont="1" applyBorder="1"/>
    <xf numFmtId="0" fontId="64" fillId="0" borderId="0" xfId="2" applyFont="1" applyAlignment="1">
      <alignment horizontal="left"/>
    </xf>
    <xf numFmtId="0" fontId="13" fillId="0" borderId="37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86" xfId="2" applyFont="1" applyBorder="1" applyAlignment="1">
      <alignment horizontal="center" vertical="center" wrapText="1"/>
    </xf>
    <xf numFmtId="0" fontId="12" fillId="0" borderId="65" xfId="2" applyFont="1" applyBorder="1" applyAlignment="1">
      <alignment horizontal="center" wrapText="1"/>
    </xf>
    <xf numFmtId="0" fontId="12" fillId="0" borderId="73" xfId="2" applyFont="1" applyBorder="1" applyAlignment="1">
      <alignment horizontal="center" wrapText="1"/>
    </xf>
    <xf numFmtId="0" fontId="12" fillId="0" borderId="74" xfId="2" applyFont="1" applyBorder="1" applyAlignment="1">
      <alignment horizontal="center" wrapText="1"/>
    </xf>
    <xf numFmtId="0" fontId="13" fillId="0" borderId="0" xfId="2" applyFont="1" applyAlignment="1">
      <alignment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Alignment="1">
      <alignment horizontal="center"/>
    </xf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12" fillId="0" borderId="0" xfId="2" applyFont="1"/>
    <xf numFmtId="0" fontId="46" fillId="0" borderId="0" xfId="0" applyFont="1"/>
    <xf numFmtId="0" fontId="11" fillId="0" borderId="0" xfId="2" applyFont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9" fillId="0" borderId="0" xfId="2" applyFo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L8" sqref="L8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458" t="s">
        <v>461</v>
      </c>
      <c r="D1" s="458"/>
      <c r="E1" s="458"/>
      <c r="F1" s="458"/>
      <c r="G1" s="458"/>
      <c r="H1" s="458"/>
      <c r="I1" s="458"/>
    </row>
    <row r="2" spans="2:9" ht="15.75" thickBot="1"/>
    <row r="3" spans="2:9" ht="23.25" customHeight="1" thickBot="1">
      <c r="B3" s="448" t="s">
        <v>497</v>
      </c>
      <c r="C3" s="449"/>
      <c r="D3" s="449"/>
      <c r="E3" s="449"/>
      <c r="F3" s="450"/>
      <c r="H3" s="422" t="s">
        <v>498</v>
      </c>
      <c r="I3" s="439" t="s">
        <v>499</v>
      </c>
    </row>
    <row r="4" spans="2:9">
      <c r="B4" s="451"/>
      <c r="C4" s="452"/>
      <c r="D4" s="452"/>
      <c r="E4" s="452"/>
      <c r="F4" s="453"/>
      <c r="H4" t="s">
        <v>421</v>
      </c>
      <c r="I4" t="s">
        <v>446</v>
      </c>
    </row>
    <row r="5" spans="2:9" ht="15.75" thickBot="1">
      <c r="B5" s="454"/>
      <c r="C5" s="455"/>
      <c r="D5" s="455"/>
      <c r="E5" s="455"/>
      <c r="F5" s="456"/>
    </row>
    <row r="6" spans="2:9">
      <c r="B6" s="457" t="s">
        <v>453</v>
      </c>
      <c r="C6" s="457"/>
      <c r="D6" s="457"/>
      <c r="E6" s="457"/>
      <c r="I6" s="398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8"/>
  <sheetViews>
    <sheetView topLeftCell="A3" zoomScaleNormal="100" workbookViewId="0">
      <selection activeCell="F9" sqref="F9:F10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452" t="str">
        <f>'NAZWA JEDNOSTKI,SPORZĄDZIŁ,DATA'!B3</f>
        <v>Szkoła Podstawowa Nr 33</v>
      </c>
      <c r="C1" s="452"/>
    </row>
    <row r="2" spans="2:8" ht="21.95" customHeight="1">
      <c r="B2" s="452"/>
      <c r="C2" s="452"/>
    </row>
    <row r="4" spans="2:8" ht="15.75">
      <c r="B4" s="471" t="s">
        <v>367</v>
      </c>
      <c r="C4" s="471"/>
      <c r="D4" s="471"/>
      <c r="E4" s="471"/>
      <c r="F4" s="471"/>
      <c r="G4" s="471"/>
      <c r="H4" s="471"/>
    </row>
    <row r="5" spans="2:8" ht="15.75">
      <c r="B5" s="337"/>
      <c r="C5" s="337"/>
      <c r="D5" s="337"/>
      <c r="E5" s="337"/>
      <c r="F5" s="337"/>
      <c r="G5" s="337"/>
      <c r="H5" s="337"/>
    </row>
    <row r="6" spans="2:8" ht="15.75" thickBot="1"/>
    <row r="7" spans="2:8" ht="68.25" customHeight="1" thickBot="1">
      <c r="B7" s="132" t="s">
        <v>0</v>
      </c>
      <c r="C7" s="120" t="s">
        <v>30</v>
      </c>
      <c r="D7" s="120" t="s">
        <v>31</v>
      </c>
      <c r="E7" s="120" t="s">
        <v>32</v>
      </c>
      <c r="F7" s="120" t="s">
        <v>382</v>
      </c>
      <c r="G7" s="120" t="s">
        <v>381</v>
      </c>
      <c r="H7" s="121" t="s">
        <v>35</v>
      </c>
    </row>
    <row r="8" spans="2:8" ht="56.25" customHeight="1" thickBot="1">
      <c r="B8" s="131" t="s">
        <v>36</v>
      </c>
      <c r="C8" s="234" t="s">
        <v>380</v>
      </c>
      <c r="D8" s="235">
        <f>SUM(D9:D10)</f>
        <v>0</v>
      </c>
      <c r="E8" s="218">
        <f>SUM(E9:E10)</f>
        <v>0</v>
      </c>
      <c r="F8" s="218">
        <f>SUM(F9:F10)</f>
        <v>0</v>
      </c>
      <c r="G8" s="218">
        <f>SUM(G9:G10)</f>
        <v>0</v>
      </c>
      <c r="H8" s="216">
        <f>SUM(D8:E8)-SUM(F8:G8)</f>
        <v>0</v>
      </c>
    </row>
    <row r="9" spans="2:8" ht="36.75" customHeight="1" thickBot="1">
      <c r="B9" s="104" t="s">
        <v>38</v>
      </c>
      <c r="C9" s="99" t="s">
        <v>39</v>
      </c>
      <c r="D9" s="277">
        <v>0</v>
      </c>
      <c r="E9" s="278">
        <v>0</v>
      </c>
      <c r="F9" s="278">
        <v>0</v>
      </c>
      <c r="G9" s="278">
        <v>0</v>
      </c>
      <c r="H9" s="279">
        <f t="shared" ref="H9:H14" si="0">SUM(D9:E9)-SUM(F9:G9)</f>
        <v>0</v>
      </c>
    </row>
    <row r="10" spans="2:8" ht="36" customHeight="1" thickBot="1">
      <c r="B10" s="104" t="s">
        <v>40</v>
      </c>
      <c r="C10" s="236" t="s">
        <v>41</v>
      </c>
      <c r="D10" s="235">
        <f>SUM(D11:D14)</f>
        <v>0</v>
      </c>
      <c r="E10" s="218">
        <f>SUM(E11:E14)</f>
        <v>0</v>
      </c>
      <c r="F10" s="218">
        <f>SUM(F11:F14)</f>
        <v>0</v>
      </c>
      <c r="G10" s="218">
        <f>SUM(G11:G14)</f>
        <v>0</v>
      </c>
      <c r="H10" s="216">
        <f t="shared" si="0"/>
        <v>0</v>
      </c>
    </row>
    <row r="11" spans="2:8" ht="36" customHeight="1">
      <c r="B11" s="104" t="s">
        <v>42</v>
      </c>
      <c r="C11" s="99" t="s">
        <v>43</v>
      </c>
      <c r="D11" s="280">
        <v>0</v>
      </c>
      <c r="E11" s="261">
        <v>0</v>
      </c>
      <c r="F11" s="261">
        <v>0</v>
      </c>
      <c r="G11" s="261">
        <v>0</v>
      </c>
      <c r="H11" s="281">
        <f t="shared" si="0"/>
        <v>0</v>
      </c>
    </row>
    <row r="12" spans="2:8" ht="37.5" customHeight="1">
      <c r="B12" s="104" t="s">
        <v>44</v>
      </c>
      <c r="C12" s="99" t="s">
        <v>45</v>
      </c>
      <c r="D12" s="282">
        <v>0</v>
      </c>
      <c r="E12" s="262">
        <v>0</v>
      </c>
      <c r="F12" s="262">
        <v>0</v>
      </c>
      <c r="G12" s="262">
        <v>0</v>
      </c>
      <c r="H12" s="281">
        <f t="shared" si="0"/>
        <v>0</v>
      </c>
    </row>
    <row r="13" spans="2:8" ht="39" customHeight="1">
      <c r="B13" s="104" t="s">
        <v>46</v>
      </c>
      <c r="C13" s="99" t="s">
        <v>47</v>
      </c>
      <c r="D13" s="282">
        <v>0</v>
      </c>
      <c r="E13" s="262">
        <v>0</v>
      </c>
      <c r="F13" s="262">
        <v>0</v>
      </c>
      <c r="G13" s="262">
        <v>0</v>
      </c>
      <c r="H13" s="281">
        <f t="shared" si="0"/>
        <v>0</v>
      </c>
    </row>
    <row r="14" spans="2:8" ht="33.75" customHeight="1" thickBot="1">
      <c r="B14" s="200" t="s">
        <v>48</v>
      </c>
      <c r="C14" s="151" t="s">
        <v>49</v>
      </c>
      <c r="D14" s="283">
        <v>0</v>
      </c>
      <c r="E14" s="284">
        <v>0</v>
      </c>
      <c r="F14" s="284">
        <v>0</v>
      </c>
      <c r="G14" s="284">
        <v>0</v>
      </c>
      <c r="H14" s="285">
        <f t="shared" si="0"/>
        <v>0</v>
      </c>
    </row>
    <row r="15" spans="2:8" ht="50.25" customHeight="1" thickTop="1" thickBot="1">
      <c r="B15" s="201" t="s">
        <v>50</v>
      </c>
      <c r="C15" s="152" t="s">
        <v>310</v>
      </c>
      <c r="D15" s="233" t="s">
        <v>306</v>
      </c>
      <c r="E15" s="233" t="s">
        <v>306</v>
      </c>
      <c r="F15" s="233" t="s">
        <v>306</v>
      </c>
      <c r="G15" s="233" t="s">
        <v>306</v>
      </c>
      <c r="H15" s="217" t="s">
        <v>306</v>
      </c>
    </row>
    <row r="21" spans="3:4">
      <c r="C21" t="str">
        <f>'NAZWA JEDNOSTKI,SPORZĄDZIŁ,DATA'!H3</f>
        <v>Sylwia Dworakowska-Wybor</v>
      </c>
      <c r="D21" s="400" t="str">
        <f>'NAZWA JEDNOSTKI,SPORZĄDZIŁ,DATA'!I3</f>
        <v>2023-02-15</v>
      </c>
    </row>
    <row r="22" spans="3:4">
      <c r="C22" t="s">
        <v>437</v>
      </c>
      <c r="D22" t="s">
        <v>436</v>
      </c>
    </row>
    <row r="27" spans="3:4">
      <c r="C27" t="s">
        <v>441</v>
      </c>
    </row>
    <row r="28" spans="3:4">
      <c r="C28" t="s">
        <v>442</v>
      </c>
    </row>
  </sheetData>
  <sheetProtection algorithmName="SHA-512" hashValue="ac3HQxiRlvFUnnyBQ5AqCFhhmI1Wa70WN8MyT96QVqtg3ZTDD0uDjQ3hMl2zFp5SrdOtg+vxwF6CgHbVXx4k5g==" saltValue="wpdyqUWIbJsRjf8MJqdqfA==" spinCount="100000"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5" zoomScaleNormal="100"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452" t="str">
        <f>'NAZWA JEDNOSTKI,SPORZĄDZIŁ,DATA'!B3</f>
        <v>Szkoła Podstawowa Nr 33</v>
      </c>
      <c r="C1" s="452"/>
    </row>
    <row r="2" spans="2:8" ht="21.95" customHeight="1">
      <c r="B2" s="452"/>
      <c r="C2" s="452"/>
    </row>
    <row r="4" spans="2:8" ht="15.75">
      <c r="B4" s="471" t="s">
        <v>368</v>
      </c>
      <c r="C4" s="471"/>
      <c r="D4" s="471"/>
      <c r="E4" s="471"/>
      <c r="F4" s="471"/>
      <c r="G4" s="471"/>
      <c r="H4" s="471"/>
    </row>
    <row r="6" spans="2:8" ht="15.75" thickBot="1"/>
    <row r="7" spans="2:8" ht="32.25" thickBot="1">
      <c r="B7" s="132" t="s">
        <v>0</v>
      </c>
      <c r="C7" s="120" t="s">
        <v>59</v>
      </c>
      <c r="D7" s="133" t="s">
        <v>2</v>
      </c>
      <c r="E7" s="133" t="s">
        <v>60</v>
      </c>
      <c r="F7" s="133" t="s">
        <v>33</v>
      </c>
      <c r="G7" s="133" t="s">
        <v>34</v>
      </c>
      <c r="H7" s="134" t="s">
        <v>5</v>
      </c>
    </row>
    <row r="8" spans="2:8" ht="41.25" customHeight="1" thickBot="1">
      <c r="B8" s="131" t="s">
        <v>36</v>
      </c>
      <c r="C8" s="237" t="s">
        <v>61</v>
      </c>
      <c r="D8" s="245">
        <f>D9+D10+D11+D12+D13</f>
        <v>0</v>
      </c>
      <c r="E8" s="238">
        <f>E9+E10+E11+E12+E13</f>
        <v>0</v>
      </c>
      <c r="F8" s="238">
        <f>F9+F10+F11+F12+F13</f>
        <v>0</v>
      </c>
      <c r="G8" s="238">
        <f>G9+G10+G11+G12+G13</f>
        <v>0</v>
      </c>
      <c r="H8" s="239">
        <f>D8+E8-F8-G8</f>
        <v>0</v>
      </c>
    </row>
    <row r="9" spans="2:8" ht="36.75" customHeight="1">
      <c r="B9" s="104" t="s">
        <v>38</v>
      </c>
      <c r="C9" s="100" t="s">
        <v>62</v>
      </c>
      <c r="D9" s="280">
        <v>0</v>
      </c>
      <c r="E9" s="280">
        <v>0</v>
      </c>
      <c r="F9" s="280">
        <v>0</v>
      </c>
      <c r="G9" s="280">
        <v>0</v>
      </c>
      <c r="H9" s="263">
        <v>0</v>
      </c>
    </row>
    <row r="10" spans="2:8" ht="41.25" customHeight="1">
      <c r="B10" s="104" t="s">
        <v>40</v>
      </c>
      <c r="C10" s="99" t="s">
        <v>63</v>
      </c>
      <c r="D10" s="282">
        <v>0</v>
      </c>
      <c r="E10" s="282">
        <v>0</v>
      </c>
      <c r="F10" s="282">
        <v>0</v>
      </c>
      <c r="G10" s="282">
        <v>0</v>
      </c>
      <c r="H10" s="268">
        <v>0</v>
      </c>
    </row>
    <row r="11" spans="2:8" ht="43.5" customHeight="1">
      <c r="B11" s="104" t="s">
        <v>64</v>
      </c>
      <c r="C11" s="99" t="s">
        <v>65</v>
      </c>
      <c r="D11" s="282">
        <v>0</v>
      </c>
      <c r="E11" s="282">
        <v>0</v>
      </c>
      <c r="F11" s="282">
        <v>0</v>
      </c>
      <c r="G11" s="282">
        <v>0</v>
      </c>
      <c r="H11" s="268">
        <v>0</v>
      </c>
    </row>
    <row r="12" spans="2:8" ht="35.25" customHeight="1">
      <c r="B12" s="104" t="s">
        <v>417</v>
      </c>
      <c r="C12" s="100" t="s">
        <v>66</v>
      </c>
      <c r="D12" s="286">
        <v>0</v>
      </c>
      <c r="E12" s="286">
        <v>0</v>
      </c>
      <c r="F12" s="286">
        <v>0</v>
      </c>
      <c r="G12" s="286">
        <v>0</v>
      </c>
      <c r="H12" s="274">
        <v>0</v>
      </c>
    </row>
    <row r="13" spans="2:8" ht="34.5" customHeight="1" thickBot="1">
      <c r="B13" s="104" t="s">
        <v>418</v>
      </c>
      <c r="C13" s="153" t="s">
        <v>8</v>
      </c>
      <c r="D13" s="287">
        <v>0</v>
      </c>
      <c r="E13" s="287">
        <v>0</v>
      </c>
      <c r="F13" s="287">
        <v>0</v>
      </c>
      <c r="G13" s="287">
        <v>0</v>
      </c>
      <c r="H13" s="288">
        <v>0</v>
      </c>
    </row>
    <row r="18" spans="3:4">
      <c r="C18" t="str">
        <f>'NAZWA JEDNOSTKI,SPORZĄDZIŁ,DATA'!H3</f>
        <v>Sylwia Dworakowska-Wybor</v>
      </c>
      <c r="D18" s="400" t="str">
        <f>'NAZWA JEDNOSTKI,SPORZĄDZIŁ,DATA'!I3</f>
        <v>2023-02-15</v>
      </c>
    </row>
    <row r="19" spans="3:4">
      <c r="C19" t="s">
        <v>437</v>
      </c>
      <c r="D19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pqDAT8khpVEnPQUKZ1OU+zlJSrrCdw4LejmFw7zRSNJih3+A3033ru6sPw5fX+/219s9zZT6on5UzkqftCRcoA==" saltValue="0tzzZY2jayZtcV1DI0YqXg==" spinCount="100000"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zoomScaleNormal="100" workbookViewId="0">
      <selection activeCell="F9" sqref="F9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452" t="str">
        <f>'NAZWA JEDNOSTKI,SPORZĄDZIŁ,DATA'!B3</f>
        <v>Szkoła Podstawowa Nr 33</v>
      </c>
      <c r="C1" s="452"/>
    </row>
    <row r="2" spans="2:7" ht="21.95" customHeight="1">
      <c r="B2" s="452"/>
      <c r="C2" s="452"/>
    </row>
    <row r="3" spans="2:7" ht="17.25" customHeight="1"/>
    <row r="4" spans="2:7" ht="13.5" customHeight="1">
      <c r="B4" s="471" t="s">
        <v>408</v>
      </c>
      <c r="C4" s="471"/>
      <c r="D4" s="471"/>
      <c r="E4" s="471"/>
      <c r="F4" s="471"/>
      <c r="G4" s="471"/>
    </row>
    <row r="5" spans="2:7" ht="17.25" customHeight="1">
      <c r="B5" s="172" t="s">
        <v>415</v>
      </c>
      <c r="C5" s="172" t="s">
        <v>414</v>
      </c>
      <c r="D5" s="205"/>
      <c r="E5" s="205"/>
      <c r="F5" s="205"/>
      <c r="G5" s="205"/>
    </row>
    <row r="6" spans="2:7" ht="15.75" thickBot="1"/>
    <row r="7" spans="2:7" ht="38.25" customHeight="1">
      <c r="B7" s="472" t="s">
        <v>0</v>
      </c>
      <c r="C7" s="474" t="s">
        <v>311</v>
      </c>
      <c r="D7" s="474" t="s">
        <v>312</v>
      </c>
      <c r="E7" s="474" t="s">
        <v>67</v>
      </c>
      <c r="F7" s="474"/>
      <c r="G7" s="486"/>
    </row>
    <row r="8" spans="2:7" ht="40.5" customHeight="1" thickBot="1">
      <c r="B8" s="473"/>
      <c r="C8" s="475"/>
      <c r="D8" s="475"/>
      <c r="E8" s="164" t="s">
        <v>68</v>
      </c>
      <c r="F8" s="164" t="s">
        <v>69</v>
      </c>
      <c r="G8" s="165" t="s">
        <v>70</v>
      </c>
    </row>
    <row r="9" spans="2:7" ht="60" customHeight="1">
      <c r="B9" s="175" t="s">
        <v>11</v>
      </c>
      <c r="C9" s="107" t="s">
        <v>341</v>
      </c>
      <c r="D9" s="289">
        <f>E9+F9+G9</f>
        <v>0</v>
      </c>
      <c r="E9" s="290">
        <v>0</v>
      </c>
      <c r="F9" s="290">
        <v>0</v>
      </c>
      <c r="G9" s="291">
        <v>0</v>
      </c>
    </row>
    <row r="10" spans="2:7" ht="39.75" customHeight="1" thickBot="1">
      <c r="B10" s="503" t="s">
        <v>352</v>
      </c>
      <c r="C10" s="504"/>
      <c r="D10" s="292">
        <f>E10+F10+G10</f>
        <v>0</v>
      </c>
      <c r="E10" s="293">
        <v>0</v>
      </c>
      <c r="F10" s="292">
        <v>0</v>
      </c>
      <c r="G10" s="294">
        <v>0</v>
      </c>
    </row>
    <row r="11" spans="2:7" ht="40.5" customHeight="1" thickTop="1" thickBot="1">
      <c r="B11" s="146" t="s">
        <v>28</v>
      </c>
      <c r="C11" s="135" t="s">
        <v>353</v>
      </c>
      <c r="D11" s="295">
        <f>E11+F11+G11</f>
        <v>0</v>
      </c>
      <c r="E11" s="296">
        <v>0</v>
      </c>
      <c r="F11" s="296">
        <v>0</v>
      </c>
      <c r="G11" s="297">
        <v>0</v>
      </c>
    </row>
    <row r="12" spans="2:7" ht="26.25" customHeight="1" thickBot="1">
      <c r="B12" s="478" t="s">
        <v>348</v>
      </c>
      <c r="C12" s="502"/>
      <c r="D12" s="238">
        <f>D9+D11</f>
        <v>0</v>
      </c>
      <c r="E12" s="238">
        <f>E9+E11</f>
        <v>0</v>
      </c>
      <c r="F12" s="238">
        <f>F9+F11</f>
        <v>0</v>
      </c>
      <c r="G12" s="239">
        <f>G9+G11</f>
        <v>0</v>
      </c>
    </row>
    <row r="14" spans="2:7" ht="15.75">
      <c r="C14" s="166"/>
    </row>
    <row r="17" spans="3:4">
      <c r="C17" t="str">
        <f>'NAZWA JEDNOSTKI,SPORZĄDZIŁ,DATA'!H3</f>
        <v>Sylwia Dworakowska-Wybor</v>
      </c>
      <c r="D17" s="398" t="str">
        <f>'NAZWA JEDNOSTKI,SPORZĄDZIŁ,DATA'!I3</f>
        <v>2023-02-15</v>
      </c>
    </row>
    <row r="18" spans="3:4">
      <c r="C18" t="s">
        <v>437</v>
      </c>
      <c r="D18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4cCrQy8SIttG89dLt2rqGni1z3ccOzDetKvKAz0qUt7ZxdsbnnxGl+mqOhOjLuRsujnw5ed0YkwEgnA9bV3tAA==" saltValue="d6c7NQc/jCxycvLcJoBKRA==" spinCount="100000"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Normal="100"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452" t="str">
        <f>'NAZWA JEDNOSTKI,SPORZĄDZIŁ,DATA'!B3</f>
        <v>Szkoła Podstawowa Nr 33</v>
      </c>
      <c r="C1" s="452"/>
    </row>
    <row r="2" spans="2:6" ht="21.95" customHeight="1">
      <c r="B2" s="452"/>
      <c r="C2" s="452"/>
    </row>
    <row r="4" spans="2:6" ht="15.75">
      <c r="B4" s="505" t="s">
        <v>369</v>
      </c>
      <c r="C4" s="506"/>
      <c r="D4" s="506"/>
      <c r="E4" s="506"/>
    </row>
    <row r="5" spans="2:6" ht="15.75">
      <c r="B5" s="505" t="s">
        <v>406</v>
      </c>
      <c r="C5" s="505"/>
      <c r="D5" s="505"/>
      <c r="E5" s="505"/>
    </row>
    <row r="7" spans="2:6" ht="15.75" thickBot="1"/>
    <row r="8" spans="2:6" ht="39.75" customHeight="1">
      <c r="B8" s="206" t="s">
        <v>0</v>
      </c>
      <c r="C8" s="207" t="s">
        <v>313</v>
      </c>
      <c r="D8" s="207" t="s">
        <v>356</v>
      </c>
      <c r="E8" s="208" t="s">
        <v>357</v>
      </c>
      <c r="F8" s="122"/>
    </row>
    <row r="9" spans="2:6" ht="15.75" hidden="1" customHeight="1" thickBot="1">
      <c r="B9" s="209"/>
      <c r="C9" s="210"/>
      <c r="D9" s="210"/>
      <c r="E9" s="211"/>
      <c r="F9" s="122"/>
    </row>
    <row r="10" spans="2:6" ht="37.5" customHeight="1">
      <c r="B10" s="160" t="s">
        <v>11</v>
      </c>
      <c r="C10" s="139" t="s">
        <v>314</v>
      </c>
      <c r="D10" s="246">
        <v>0</v>
      </c>
      <c r="E10" s="247">
        <v>0</v>
      </c>
      <c r="F10" s="122"/>
    </row>
    <row r="11" spans="2:6" ht="42.75" customHeight="1" thickBot="1">
      <c r="B11" s="159" t="s">
        <v>28</v>
      </c>
      <c r="C11" s="127" t="s">
        <v>315</v>
      </c>
      <c r="D11" s="248">
        <v>0</v>
      </c>
      <c r="E11" s="249">
        <v>0</v>
      </c>
      <c r="F11" s="122"/>
    </row>
    <row r="12" spans="2:6" ht="15.75">
      <c r="B12" s="123"/>
    </row>
    <row r="16" spans="2:6">
      <c r="C16" t="str">
        <f>'NAZWA JEDNOSTKI,SPORZĄDZIŁ,DATA'!H3</f>
        <v>Sylwia Dworakowska-Wybor</v>
      </c>
      <c r="D16" s="400" t="str">
        <f>'NAZWA JEDNOSTKI,SPORZĄDZIŁ,DATA'!I3</f>
        <v>2023-02-15</v>
      </c>
    </row>
    <row r="17" spans="3:5">
      <c r="C17" t="s">
        <v>437</v>
      </c>
      <c r="D17" t="s">
        <v>436</v>
      </c>
    </row>
    <row r="22" spans="3:5" ht="15.75">
      <c r="C22" t="s">
        <v>441</v>
      </c>
      <c r="E22" s="101"/>
    </row>
    <row r="23" spans="3:5" ht="15.75">
      <c r="C23" t="s">
        <v>442</v>
      </c>
      <c r="E23" s="101"/>
    </row>
    <row r="24" spans="3:5" ht="15.75">
      <c r="E24" s="101"/>
    </row>
    <row r="25" spans="3:5" ht="15.75">
      <c r="E25" s="101"/>
    </row>
    <row r="26" spans="3:5" ht="15.75">
      <c r="E26" s="101"/>
    </row>
    <row r="27" spans="3:5" ht="15.75">
      <c r="E27" s="101"/>
    </row>
  </sheetData>
  <sheetProtection algorithmName="SHA-512" hashValue="hWBVE8oelcfdnAjQIZqhdR/xY7ep854HmTVgYe+Zu8UrCNPpFJRBMHLy9pzvcMQSe+huqcq8xx3zjbV/LyZUHw==" saltValue="hUzs4qifpa6XJpVJdz7hEw==" spinCount="100000"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8"/>
  <sheetViews>
    <sheetView topLeftCell="A2" zoomScaleNormal="100" workbookViewId="0">
      <selection activeCell="F9" sqref="F9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452" t="str">
        <f>'NAZWA JEDNOSTKI,SPORZĄDZIŁ,DATA'!B3</f>
        <v>Szkoła Podstawowa Nr 33</v>
      </c>
      <c r="C1" s="452"/>
    </row>
    <row r="2" spans="2:9" ht="21.95" customHeight="1">
      <c r="B2" s="452"/>
      <c r="C2" s="452"/>
    </row>
    <row r="4" spans="2:9" ht="18.75">
      <c r="B4" s="172" t="s">
        <v>370</v>
      </c>
      <c r="C4" s="101"/>
      <c r="D4" s="101"/>
      <c r="E4" s="101"/>
      <c r="F4" s="101"/>
      <c r="G4" s="101"/>
      <c r="H4" s="125"/>
      <c r="I4" s="125"/>
    </row>
    <row r="6" spans="2:9" ht="15.75" thickBot="1">
      <c r="B6" s="124"/>
    </row>
    <row r="7" spans="2:9">
      <c r="B7" s="513" t="s">
        <v>0</v>
      </c>
      <c r="C7" s="515" t="s">
        <v>342</v>
      </c>
      <c r="D7" s="515" t="s">
        <v>359</v>
      </c>
      <c r="E7" s="507" t="s">
        <v>360</v>
      </c>
      <c r="F7" s="509" t="s">
        <v>316</v>
      </c>
      <c r="G7" s="510"/>
    </row>
    <row r="8" spans="2:9" ht="17.25" customHeight="1" thickBot="1">
      <c r="B8" s="514"/>
      <c r="C8" s="485"/>
      <c r="D8" s="485"/>
      <c r="E8" s="508"/>
      <c r="F8" s="157" t="s">
        <v>317</v>
      </c>
      <c r="G8" s="158" t="s">
        <v>318</v>
      </c>
    </row>
    <row r="9" spans="2:9">
      <c r="B9" s="160" t="s">
        <v>11</v>
      </c>
      <c r="C9" s="139" t="s">
        <v>95</v>
      </c>
      <c r="D9" s="424"/>
      <c r="E9" s="424">
        <v>0</v>
      </c>
      <c r="F9" s="424">
        <v>0</v>
      </c>
      <c r="G9" s="424">
        <f t="shared" ref="G9:G15" si="0">D9</f>
        <v>0</v>
      </c>
    </row>
    <row r="10" spans="2:9" ht="15.75" customHeight="1">
      <c r="B10" s="203" t="s">
        <v>28</v>
      </c>
      <c r="C10" s="126" t="s">
        <v>319</v>
      </c>
      <c r="D10" s="424">
        <v>0</v>
      </c>
      <c r="E10" s="424">
        <v>0</v>
      </c>
      <c r="F10" s="424">
        <v>0</v>
      </c>
      <c r="G10" s="424">
        <f t="shared" si="0"/>
        <v>0</v>
      </c>
    </row>
    <row r="11" spans="2:9" ht="23.25" customHeight="1">
      <c r="B11" s="203" t="s">
        <v>97</v>
      </c>
      <c r="C11" s="140" t="s">
        <v>320</v>
      </c>
      <c r="D11" s="424">
        <v>0</v>
      </c>
      <c r="E11" s="424">
        <v>0</v>
      </c>
      <c r="F11" s="424">
        <v>0</v>
      </c>
      <c r="G11" s="424">
        <f t="shared" si="0"/>
        <v>0</v>
      </c>
    </row>
    <row r="12" spans="2:9" ht="25.5" customHeight="1">
      <c r="B12" s="203" t="s">
        <v>139</v>
      </c>
      <c r="C12" s="140" t="s">
        <v>321</v>
      </c>
      <c r="D12" s="424">
        <v>0</v>
      </c>
      <c r="E12" s="424">
        <v>0</v>
      </c>
      <c r="F12" s="424">
        <v>0</v>
      </c>
      <c r="G12" s="424">
        <f t="shared" si="0"/>
        <v>0</v>
      </c>
    </row>
    <row r="13" spans="2:9" ht="20.25" customHeight="1">
      <c r="B13" s="203" t="s">
        <v>55</v>
      </c>
      <c r="C13" s="140" t="s">
        <v>322</v>
      </c>
      <c r="D13" s="424">
        <v>0</v>
      </c>
      <c r="E13" s="424">
        <v>0</v>
      </c>
      <c r="F13" s="424">
        <v>0</v>
      </c>
      <c r="G13" s="424">
        <f t="shared" si="0"/>
        <v>0</v>
      </c>
    </row>
    <row r="14" spans="2:9" ht="23.25" customHeight="1">
      <c r="B14" s="203" t="s">
        <v>57</v>
      </c>
      <c r="C14" s="140" t="s">
        <v>323</v>
      </c>
      <c r="D14" s="424">
        <v>0</v>
      </c>
      <c r="E14" s="424">
        <v>0</v>
      </c>
      <c r="F14" s="424">
        <v>0</v>
      </c>
      <c r="G14" s="424">
        <f t="shared" si="0"/>
        <v>0</v>
      </c>
    </row>
    <row r="15" spans="2:9" ht="23.25" customHeight="1" thickBot="1">
      <c r="B15" s="161" t="s">
        <v>76</v>
      </c>
      <c r="C15" s="202" t="s">
        <v>324</v>
      </c>
      <c r="D15" s="424">
        <v>0</v>
      </c>
      <c r="E15" s="424">
        <v>0</v>
      </c>
      <c r="F15" s="424">
        <v>0</v>
      </c>
      <c r="G15" s="424">
        <f t="shared" si="0"/>
        <v>0</v>
      </c>
    </row>
    <row r="16" spans="2:9" ht="20.25" customHeight="1" thickBot="1">
      <c r="B16" s="511" t="s">
        <v>358</v>
      </c>
      <c r="C16" s="512"/>
      <c r="D16" s="425">
        <f>D9+D10+D13+D14+D15</f>
        <v>0</v>
      </c>
      <c r="E16" s="425">
        <f>E9+E10+E13+E14+E15</f>
        <v>0</v>
      </c>
      <c r="F16" s="425">
        <f>F9+F10+F13+F14+F15</f>
        <v>0</v>
      </c>
      <c r="G16" s="426">
        <f>G9+G10+G13+G14+G15</f>
        <v>0</v>
      </c>
    </row>
    <row r="17" spans="2:4" ht="16.5">
      <c r="B17" s="128"/>
    </row>
    <row r="19" spans="2:4" ht="15.75">
      <c r="D19" s="101"/>
    </row>
    <row r="21" spans="2:4">
      <c r="C21" t="str">
        <f>'NAZWA JEDNOSTKI,SPORZĄDZIŁ,DATA'!H3</f>
        <v>Sylwia Dworakowska-Wybor</v>
      </c>
      <c r="D21" s="400" t="str">
        <f>'NAZWA JEDNOSTKI,SPORZĄDZIŁ,DATA'!I3</f>
        <v>2023-02-15</v>
      </c>
    </row>
    <row r="22" spans="2:4">
      <c r="C22" t="s">
        <v>437</v>
      </c>
      <c r="D22" s="433" t="s">
        <v>436</v>
      </c>
    </row>
    <row r="27" spans="2:4">
      <c r="C27" t="s">
        <v>441</v>
      </c>
    </row>
    <row r="28" spans="2:4">
      <c r="C28" t="s">
        <v>442</v>
      </c>
    </row>
  </sheetData>
  <sheetProtection algorithmName="SHA-512" hashValue="tULrw7jUIO77wMdsIT4/X1dYWnRHsQO64ysAXWK9QOQ8kXIVpIV1QTaw15boDlQgVXd5RNGXe+9BesjC0uNb7g==" saltValue="dwr5a9ivQV+EfUSM658Eow==" spinCount="100000"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zoomScaleNormal="100" workbookViewId="0">
      <selection activeCell="E16" sqref="E16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452" t="str">
        <f>'NAZWA JEDNOSTKI,SPORZĄDZIŁ,DATA'!B3</f>
        <v>Szkoła Podstawowa Nr 33</v>
      </c>
      <c r="C1" s="452"/>
    </row>
    <row r="2" spans="2:7" ht="21.95" customHeight="1">
      <c r="B2" s="452"/>
      <c r="C2" s="452"/>
    </row>
    <row r="4" spans="2:7" ht="15.75">
      <c r="B4" s="471" t="s">
        <v>413</v>
      </c>
      <c r="C4" s="516"/>
      <c r="D4" s="516"/>
      <c r="E4" s="516"/>
      <c r="F4" s="517"/>
      <c r="G4" s="517"/>
    </row>
    <row r="6" spans="2:7" ht="15.75" thickBot="1"/>
    <row r="7" spans="2:7" ht="40.5" customHeight="1" thickBot="1">
      <c r="B7" s="132" t="s">
        <v>0</v>
      </c>
      <c r="C7" s="120" t="s">
        <v>92</v>
      </c>
      <c r="D7" s="120" t="s">
        <v>93</v>
      </c>
      <c r="E7" s="121" t="s">
        <v>94</v>
      </c>
    </row>
    <row r="8" spans="2:7" ht="24" customHeight="1">
      <c r="B8" s="131" t="s">
        <v>11</v>
      </c>
      <c r="C8" s="118" t="s">
        <v>95</v>
      </c>
      <c r="D8" s="280">
        <v>0</v>
      </c>
      <c r="E8" s="263">
        <v>0</v>
      </c>
    </row>
    <row r="9" spans="2:7" ht="21.75" customHeight="1">
      <c r="B9" s="104" t="s">
        <v>28</v>
      </c>
      <c r="C9" s="99" t="s">
        <v>96</v>
      </c>
      <c r="D9" s="280">
        <v>0</v>
      </c>
      <c r="E9" s="263">
        <v>0</v>
      </c>
    </row>
    <row r="10" spans="2:7" ht="29.25" customHeight="1">
      <c r="B10" s="104" t="s">
        <v>97</v>
      </c>
      <c r="C10" s="99" t="s">
        <v>98</v>
      </c>
      <c r="D10" s="280">
        <v>0</v>
      </c>
      <c r="E10" s="263">
        <v>0</v>
      </c>
    </row>
    <row r="11" spans="2:7" ht="22.5" customHeight="1">
      <c r="B11" s="104" t="s">
        <v>55</v>
      </c>
      <c r="C11" s="99" t="s">
        <v>99</v>
      </c>
      <c r="D11" s="280">
        <v>0</v>
      </c>
      <c r="E11" s="263">
        <v>0</v>
      </c>
    </row>
    <row r="12" spans="2:7" ht="26.25" customHeight="1">
      <c r="B12" s="104" t="s">
        <v>57</v>
      </c>
      <c r="C12" s="99" t="s">
        <v>100</v>
      </c>
      <c r="D12" s="280">
        <v>0</v>
      </c>
      <c r="E12" s="263">
        <v>0</v>
      </c>
    </row>
    <row r="13" spans="2:7" ht="24.75" customHeight="1">
      <c r="B13" s="104" t="s">
        <v>76</v>
      </c>
      <c r="C13" s="99" t="s">
        <v>325</v>
      </c>
      <c r="D13" s="280">
        <v>0</v>
      </c>
      <c r="E13" s="263">
        <v>0</v>
      </c>
    </row>
    <row r="14" spans="2:7" ht="22.5" customHeight="1">
      <c r="B14" s="104" t="s">
        <v>101</v>
      </c>
      <c r="C14" s="99" t="s">
        <v>327</v>
      </c>
      <c r="D14" s="280">
        <v>0</v>
      </c>
      <c r="E14" s="263">
        <v>0</v>
      </c>
    </row>
    <row r="15" spans="2:7" ht="24" customHeight="1">
      <c r="B15" s="130" t="s">
        <v>102</v>
      </c>
      <c r="C15" s="99" t="s">
        <v>326</v>
      </c>
      <c r="D15" s="280">
        <v>0</v>
      </c>
      <c r="E15" s="263">
        <v>0</v>
      </c>
    </row>
    <row r="16" spans="2:7" ht="24" customHeight="1" thickBot="1">
      <c r="B16" s="130" t="s">
        <v>484</v>
      </c>
      <c r="C16" s="135" t="s">
        <v>485</v>
      </c>
      <c r="D16" s="278">
        <v>0</v>
      </c>
      <c r="E16" s="265">
        <v>0</v>
      </c>
    </row>
    <row r="17" spans="2:5" ht="26.25" customHeight="1" thickBot="1">
      <c r="B17" s="518" t="s">
        <v>358</v>
      </c>
      <c r="C17" s="519"/>
      <c r="D17" s="252">
        <f>D8+D9+D11+D12+D13</f>
        <v>0</v>
      </c>
      <c r="E17" s="253">
        <f>E8+E9+E11+E12+E13</f>
        <v>0</v>
      </c>
    </row>
    <row r="21" spans="2:5">
      <c r="C21" t="str">
        <f>'NAZWA JEDNOSTKI,SPORZĄDZIŁ,DATA'!H3</f>
        <v>Sylwia Dworakowska-Wybor</v>
      </c>
      <c r="D21" s="400" t="str">
        <f>'NAZWA JEDNOSTKI,SPORZĄDZIŁ,DATA'!I3</f>
        <v>2023-02-15</v>
      </c>
    </row>
    <row r="22" spans="2:5">
      <c r="C22" t="s">
        <v>421</v>
      </c>
      <c r="D22" t="s">
        <v>147</v>
      </c>
    </row>
    <row r="27" spans="2:5">
      <c r="C27" t="s">
        <v>441</v>
      </c>
    </row>
    <row r="28" spans="2:5">
      <c r="C28" t="s">
        <v>442</v>
      </c>
    </row>
  </sheetData>
  <sheetProtection algorithmName="SHA-512" hashValue="UPCaZNJr8F/1cmHNY0a3KnFf6H7TjIdGFh4paA/XaUmMckiZ9pYzSqh4l7zynVwse0WyHmjUWWjRXMQyGWzJNw==" saltValue="xjK/bkzH2IDwhUMVAjj6ZQ==" spinCount="100000"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7" zoomScaleNormal="100" workbookViewId="0">
      <selection activeCell="F13" sqref="F13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452" t="str">
        <f>'NAZWA JEDNOSTKI,SPORZĄDZIŁ,DATA'!B3</f>
        <v>Szkoła Podstawowa Nr 33</v>
      </c>
      <c r="C1" s="452"/>
    </row>
    <row r="2" spans="2:6" ht="21.95" customHeight="1">
      <c r="B2" s="452"/>
      <c r="C2" s="452"/>
    </row>
    <row r="4" spans="2:6" ht="15.75">
      <c r="B4" s="471" t="s">
        <v>371</v>
      </c>
      <c r="C4" s="516"/>
      <c r="D4" s="516"/>
      <c r="E4" s="516"/>
      <c r="F4" s="516"/>
    </row>
    <row r="6" spans="2:6" ht="15.75" thickBot="1"/>
    <row r="7" spans="2:6" ht="54.75" customHeight="1" thickBot="1">
      <c r="B7" s="119" t="s">
        <v>0</v>
      </c>
      <c r="C7" s="120" t="s">
        <v>71</v>
      </c>
      <c r="D7" s="147" t="s">
        <v>328</v>
      </c>
      <c r="E7" s="136" t="s">
        <v>2</v>
      </c>
      <c r="F7" s="134" t="s">
        <v>357</v>
      </c>
    </row>
    <row r="8" spans="2:6" ht="34.5" customHeight="1">
      <c r="B8" s="131" t="s">
        <v>11</v>
      </c>
      <c r="C8" s="118" t="s">
        <v>72</v>
      </c>
      <c r="D8" s="421" t="s">
        <v>486</v>
      </c>
      <c r="E8" s="266">
        <v>0</v>
      </c>
      <c r="F8" s="263">
        <v>0</v>
      </c>
    </row>
    <row r="9" spans="2:6" ht="32.25" customHeight="1">
      <c r="B9" s="104" t="s">
        <v>28</v>
      </c>
      <c r="C9" s="99" t="s">
        <v>73</v>
      </c>
      <c r="D9" s="421" t="s">
        <v>486</v>
      </c>
      <c r="E9" s="266">
        <v>0</v>
      </c>
      <c r="F9" s="263">
        <v>0</v>
      </c>
    </row>
    <row r="10" spans="2:6" ht="30" customHeight="1">
      <c r="B10" s="104" t="s">
        <v>55</v>
      </c>
      <c r="C10" s="99" t="s">
        <v>74</v>
      </c>
      <c r="D10" s="421" t="s">
        <v>486</v>
      </c>
      <c r="E10" s="266">
        <v>0</v>
      </c>
      <c r="F10" s="263">
        <v>0</v>
      </c>
    </row>
    <row r="11" spans="2:6" ht="49.5" customHeight="1">
      <c r="B11" s="104" t="s">
        <v>57</v>
      </c>
      <c r="C11" s="99" t="s">
        <v>75</v>
      </c>
      <c r="D11" s="421" t="s">
        <v>486</v>
      </c>
      <c r="E11" s="266">
        <v>0</v>
      </c>
      <c r="F11" s="263">
        <v>0</v>
      </c>
    </row>
    <row r="12" spans="2:6" ht="24" customHeight="1" thickBot="1">
      <c r="B12" s="104" t="s">
        <v>76</v>
      </c>
      <c r="C12" s="99" t="s">
        <v>10</v>
      </c>
      <c r="D12" s="421" t="s">
        <v>486</v>
      </c>
      <c r="E12" s="266">
        <v>1827.04</v>
      </c>
      <c r="F12" s="263">
        <v>1781.04</v>
      </c>
    </row>
    <row r="13" spans="2:6" ht="21.75" customHeight="1" thickBot="1">
      <c r="B13" s="478" t="s">
        <v>358</v>
      </c>
      <c r="C13" s="479"/>
      <c r="D13" s="390" t="s">
        <v>306</v>
      </c>
      <c r="E13" s="240">
        <f>E8+E9+E10+E11+E12</f>
        <v>1827.04</v>
      </c>
      <c r="F13" s="239">
        <f>F8+F9+F10+F11+F12</f>
        <v>1781.04</v>
      </c>
    </row>
    <row r="17" spans="3:4">
      <c r="C17" t="str">
        <f>'NAZWA JEDNOSTKI,SPORZĄDZIŁ,DATA'!H3</f>
        <v>Sylwia Dworakowska-Wybor</v>
      </c>
      <c r="D17" s="400" t="str">
        <f>'NAZWA JEDNOSTKI,SPORZĄDZIŁ,DATA'!I3</f>
        <v>2023-02-15</v>
      </c>
    </row>
    <row r="18" spans="3:4">
      <c r="C18" t="s">
        <v>421</v>
      </c>
      <c r="D18" t="s">
        <v>147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m7WjzfKeqP5NjFYYvfR8US38qTIufU6ttR21qN+CmMCP6t02ZDYKsIfrAS3HmV6uQ0mEdcahHOlVbO1O6PXUaQ==" saltValue="yipZVa5X5HFj1/XDgILq1g==" spinCount="100000"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opLeftCell="A2" zoomScaleNormal="100"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452" t="str">
        <f>'NAZWA JEDNOSTKI,SPORZĄDZIŁ,DATA'!B3</f>
        <v>Szkoła Podstawowa Nr 33</v>
      </c>
      <c r="C1" s="452"/>
    </row>
    <row r="2" spans="2:6" ht="21.95" customHeight="1">
      <c r="B2" s="452"/>
      <c r="C2" s="452"/>
    </row>
    <row r="4" spans="2:6" ht="15.75">
      <c r="B4" s="471" t="s">
        <v>372</v>
      </c>
      <c r="C4" s="516"/>
      <c r="D4" s="516"/>
    </row>
    <row r="5" spans="2:6" ht="15.75">
      <c r="B5" s="101"/>
    </row>
    <row r="7" spans="2:6" ht="15.75" thickBot="1"/>
    <row r="8" spans="2:6" ht="57.75" customHeight="1" thickBot="1">
      <c r="B8" s="132" t="s">
        <v>0</v>
      </c>
      <c r="C8" s="156" t="s">
        <v>77</v>
      </c>
      <c r="D8" s="147" t="s">
        <v>328</v>
      </c>
      <c r="E8" s="136" t="s">
        <v>356</v>
      </c>
      <c r="F8" s="134" t="s">
        <v>357</v>
      </c>
    </row>
    <row r="9" spans="2:6" ht="23.25" customHeight="1">
      <c r="B9" s="131" t="s">
        <v>11</v>
      </c>
      <c r="C9" s="118" t="s">
        <v>329</v>
      </c>
      <c r="D9" s="421" t="s">
        <v>487</v>
      </c>
      <c r="E9" s="266">
        <v>0</v>
      </c>
      <c r="F9" s="263">
        <v>0</v>
      </c>
    </row>
    <row r="10" spans="2:6" ht="24.75" customHeight="1">
      <c r="B10" s="104" t="s">
        <v>28</v>
      </c>
      <c r="C10" s="99" t="s">
        <v>330</v>
      </c>
      <c r="D10" s="421" t="s">
        <v>487</v>
      </c>
      <c r="E10" s="266">
        <v>0</v>
      </c>
      <c r="F10" s="263">
        <v>0</v>
      </c>
    </row>
    <row r="11" spans="2:6" ht="24" customHeight="1" thickBot="1">
      <c r="B11" s="176" t="s">
        <v>55</v>
      </c>
      <c r="C11" s="105" t="s">
        <v>331</v>
      </c>
      <c r="D11" s="421" t="s">
        <v>487</v>
      </c>
      <c r="E11" s="266">
        <v>0</v>
      </c>
      <c r="F11" s="263">
        <v>0</v>
      </c>
    </row>
    <row r="12" spans="2:6" ht="27" customHeight="1" thickBot="1">
      <c r="B12" s="478" t="s">
        <v>351</v>
      </c>
      <c r="C12" s="479"/>
      <c r="D12" s="390" t="s">
        <v>306</v>
      </c>
      <c r="E12" s="240">
        <f>E9+E10+E11</f>
        <v>0</v>
      </c>
      <c r="F12" s="239">
        <f>F9+F10+F11</f>
        <v>0</v>
      </c>
    </row>
    <row r="16" spans="2:6">
      <c r="C16" t="str">
        <f>'NAZWA JEDNOSTKI,SPORZĄDZIŁ,DATA'!H3</f>
        <v>Sylwia Dworakowska-Wybor</v>
      </c>
      <c r="D16" s="400" t="str">
        <f>'NAZWA JEDNOSTKI,SPORZĄDZIŁ,DATA'!I3</f>
        <v>2023-02-15</v>
      </c>
    </row>
    <row r="17" spans="3:4">
      <c r="C17" t="s">
        <v>421</v>
      </c>
      <c r="D17" t="s">
        <v>443</v>
      </c>
    </row>
    <row r="22" spans="3:4">
      <c r="C22" t="s">
        <v>441</v>
      </c>
    </row>
    <row r="23" spans="3:4">
      <c r="C23" t="s">
        <v>442</v>
      </c>
    </row>
  </sheetData>
  <sheetProtection algorithmName="SHA-512" hashValue="8fkSc3VgYI6XQRr0jTwn5z+zE+TqLK6KzC7CdIcNeEhtJj4hY5WNI1WJSdSSQt5jGlVbjTlS8fAw5SG2unPDKA==" saltValue="FZ5d1uoby+im7y6KyAI6dA==" spinCount="100000"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zoomScaleNormal="100"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452" t="str">
        <f>'NAZWA JEDNOSTKI,SPORZĄDZIŁ,DATA'!B3</f>
        <v>Szkoła Podstawowa Nr 33</v>
      </c>
      <c r="C1" s="452"/>
    </row>
    <row r="2" spans="2:9" ht="21.95" customHeight="1">
      <c r="B2" s="452"/>
      <c r="C2" s="452"/>
    </row>
    <row r="4" spans="2:9" ht="15" customHeight="1">
      <c r="B4" s="505" t="s">
        <v>405</v>
      </c>
      <c r="C4" s="522"/>
      <c r="D4" s="522"/>
      <c r="E4" s="522"/>
      <c r="F4" s="122"/>
      <c r="G4" s="122"/>
      <c r="H4" s="122"/>
      <c r="I4" s="122"/>
    </row>
    <row r="7" spans="2:9" ht="15.75" thickBot="1">
      <c r="B7" s="124"/>
    </row>
    <row r="8" spans="2:9" ht="39.75" customHeight="1" thickBot="1">
      <c r="B8" s="204" t="s">
        <v>0</v>
      </c>
      <c r="C8" s="182" t="s">
        <v>1</v>
      </c>
      <c r="D8" s="183" t="s">
        <v>356</v>
      </c>
      <c r="E8" s="184" t="s">
        <v>357</v>
      </c>
    </row>
    <row r="9" spans="2:9" ht="32.25" customHeight="1">
      <c r="B9" s="160" t="s">
        <v>11</v>
      </c>
      <c r="C9" s="140" t="s">
        <v>333</v>
      </c>
      <c r="D9" s="298">
        <v>0</v>
      </c>
      <c r="E9" s="299">
        <v>0</v>
      </c>
    </row>
    <row r="10" spans="2:9" ht="33" customHeight="1" thickBot="1">
      <c r="B10" s="203" t="s">
        <v>28</v>
      </c>
      <c r="C10" s="140" t="s">
        <v>332</v>
      </c>
      <c r="D10" s="298">
        <v>0</v>
      </c>
      <c r="E10" s="299">
        <v>0</v>
      </c>
    </row>
    <row r="11" spans="2:9" ht="26.25" customHeight="1" thickBot="1">
      <c r="B11" s="520" t="s">
        <v>348</v>
      </c>
      <c r="C11" s="521"/>
      <c r="D11" s="250">
        <f>D9+D10</f>
        <v>0</v>
      </c>
      <c r="E11" s="251">
        <f>E9+E10</f>
        <v>0</v>
      </c>
    </row>
    <row r="12" spans="2:9">
      <c r="B12" s="106"/>
    </row>
    <row r="15" spans="2:9">
      <c r="C15" t="str">
        <f>'NAZWA JEDNOSTKI,SPORZĄDZIŁ,DATA'!H3</f>
        <v>Sylwia Dworakowska-Wybor</v>
      </c>
      <c r="D15" s="400" t="str">
        <f>'NAZWA JEDNOSTKI,SPORZĄDZIŁ,DATA'!I3</f>
        <v>2023-02-15</v>
      </c>
    </row>
    <row r="16" spans="2:9">
      <c r="C16" t="s">
        <v>421</v>
      </c>
      <c r="D16" t="s">
        <v>147</v>
      </c>
    </row>
    <row r="21" spans="3:3">
      <c r="C21" t="s">
        <v>441</v>
      </c>
    </row>
    <row r="22" spans="3:3">
      <c r="C22" t="s">
        <v>442</v>
      </c>
    </row>
  </sheetData>
  <sheetProtection algorithmName="SHA-512" hashValue="FKK8D25EHvb1hWHfby1UmCkgotPeSFHZEgIL6CyRzb7S371Bg64YrDZPBgufPxI2bok4kI2yhYa8FHh3VqO+DA==" saltValue="qEsYcI2c/wx+8OICnaJqcw==" spinCount="100000"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22"/>
  <sheetViews>
    <sheetView topLeftCell="A3" zoomScaleNormal="100" workbookViewId="0">
      <selection activeCell="D11" sqref="D11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452" t="str">
        <f>'NAZWA JEDNOSTKI,SPORZĄDZIŁ,DATA'!B3</f>
        <v>Szkoła Podstawowa Nr 33</v>
      </c>
      <c r="C1" s="452"/>
    </row>
    <row r="2" spans="2:5" ht="21.95" customHeight="1">
      <c r="B2" s="452"/>
      <c r="C2" s="452"/>
    </row>
    <row r="4" spans="2:5" ht="15.75">
      <c r="B4" s="471" t="s">
        <v>383</v>
      </c>
      <c r="C4" s="517"/>
      <c r="D4" s="517"/>
    </row>
    <row r="6" spans="2:5" ht="15.75" thickBot="1"/>
    <row r="7" spans="2:5" ht="35.25" customHeight="1" thickBot="1">
      <c r="B7" s="194" t="s">
        <v>0</v>
      </c>
      <c r="C7" s="154" t="s">
        <v>78</v>
      </c>
      <c r="D7" s="155" t="s">
        <v>79</v>
      </c>
      <c r="E7" s="2"/>
    </row>
    <row r="8" spans="2:5" ht="34.5" customHeight="1">
      <c r="B8" s="195" t="s">
        <v>11</v>
      </c>
      <c r="C8" s="148" t="s">
        <v>354</v>
      </c>
      <c r="D8" s="272">
        <v>74064.12</v>
      </c>
      <c r="E8" s="2"/>
    </row>
    <row r="9" spans="2:5" ht="28.5" customHeight="1">
      <c r="B9" s="196" t="s">
        <v>28</v>
      </c>
      <c r="C9" s="149" t="s">
        <v>355</v>
      </c>
      <c r="D9" s="272">
        <v>66633.440000000002</v>
      </c>
      <c r="E9" s="2"/>
    </row>
    <row r="10" spans="2:5" ht="29.25" customHeight="1" thickBot="1">
      <c r="B10" s="196" t="s">
        <v>55</v>
      </c>
      <c r="C10" s="150" t="s">
        <v>470</v>
      </c>
      <c r="D10" s="272">
        <v>34580.33</v>
      </c>
      <c r="E10" s="2"/>
    </row>
    <row r="11" spans="2:5" ht="26.25" customHeight="1" thickBot="1">
      <c r="B11" s="523" t="s">
        <v>351</v>
      </c>
      <c r="C11" s="500"/>
      <c r="D11" s="241">
        <f>D8+D9+D10</f>
        <v>175277.89</v>
      </c>
      <c r="E11" s="2"/>
    </row>
    <row r="15" spans="2:5">
      <c r="C15" t="str">
        <f>'NAZWA JEDNOSTKI,SPORZĄDZIŁ,DATA'!H3</f>
        <v>Sylwia Dworakowska-Wybor</v>
      </c>
      <c r="D15" s="400" t="str">
        <f>'NAZWA JEDNOSTKI,SPORZĄDZIŁ,DATA'!I3</f>
        <v>2023-02-15</v>
      </c>
    </row>
    <row r="16" spans="2:5">
      <c r="C16" t="s">
        <v>421</v>
      </c>
      <c r="D16" t="s">
        <v>147</v>
      </c>
    </row>
    <row r="21" spans="3:3">
      <c r="C21" t="s">
        <v>441</v>
      </c>
    </row>
    <row r="22" spans="3:3">
      <c r="C22" t="s">
        <v>442</v>
      </c>
    </row>
  </sheetData>
  <sheetProtection algorithmName="SHA-512" hashValue="GYlJyqqbqZ+VASWdpAicKiPAqMxlqZiviKP57L6b/vyGsyRjd9ezU7U0svmVM88hYtoyo8UjRzk//3kY+2K5eA==" saltValue="hYQHfynqGzpBfxuPjsEVNw==" spinCount="100000"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opLeftCell="A72" zoomScaleNormal="100" zoomScaleSheetLayoutView="100" workbookViewId="0">
      <selection activeCell="B96" sqref="B96"/>
    </sheetView>
  </sheetViews>
  <sheetFormatPr defaultColWidth="9.140625"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12" t="s">
        <v>416</v>
      </c>
    </row>
    <row r="4" spans="1:6" ht="15.75">
      <c r="A4" s="3"/>
      <c r="B4" s="199"/>
    </row>
    <row r="5" spans="1:6" ht="18.75">
      <c r="A5" s="459" t="s">
        <v>151</v>
      </c>
      <c r="B5" s="460"/>
    </row>
    <row r="6" spans="1:6" ht="15.75" thickBot="1">
      <c r="A6" s="5"/>
    </row>
    <row r="7" spans="1:6" ht="15" thickBot="1">
      <c r="A7" s="327" t="s">
        <v>36</v>
      </c>
      <c r="B7" s="329" t="s">
        <v>103</v>
      </c>
      <c r="E7" s="6"/>
    </row>
    <row r="8" spans="1:6" ht="15.75" thickBot="1">
      <c r="A8" s="328" t="s">
        <v>11</v>
      </c>
      <c r="B8" s="329"/>
    </row>
    <row r="9" spans="1:6" ht="15.75" thickBot="1">
      <c r="A9" s="328" t="s">
        <v>13</v>
      </c>
      <c r="B9" s="330" t="s">
        <v>104</v>
      </c>
    </row>
    <row r="10" spans="1:6" ht="15.75" thickBot="1">
      <c r="A10" s="328"/>
      <c r="B10" s="108" t="str">
        <f>'NAZWA JEDNOSTKI,SPORZĄDZIŁ,DATA'!B3</f>
        <v>Szkoła Podstawowa Nr 33</v>
      </c>
    </row>
    <row r="11" spans="1:6" ht="15.75" thickBot="1">
      <c r="A11" s="328" t="s">
        <v>17</v>
      </c>
      <c r="B11" s="331" t="s">
        <v>105</v>
      </c>
      <c r="F11" s="6"/>
    </row>
    <row r="12" spans="1:6" ht="15.75" thickBot="1">
      <c r="A12" s="463"/>
      <c r="B12" s="330" t="s">
        <v>150</v>
      </c>
      <c r="F12" s="6"/>
    </row>
    <row r="13" spans="1:6" ht="18.75" customHeight="1" thickBot="1">
      <c r="A13" s="464"/>
      <c r="B13" s="180" t="s">
        <v>500</v>
      </c>
    </row>
    <row r="14" spans="1:6" ht="15.75" thickBot="1">
      <c r="A14" s="328" t="s">
        <v>18</v>
      </c>
      <c r="B14" s="331" t="s">
        <v>106</v>
      </c>
    </row>
    <row r="15" spans="1:6" ht="17.25" customHeight="1" thickBot="1">
      <c r="A15" s="463"/>
      <c r="B15" s="330" t="s">
        <v>150</v>
      </c>
    </row>
    <row r="16" spans="1:6" ht="18.75" customHeight="1" thickBot="1">
      <c r="A16" s="464"/>
      <c r="B16" s="180" t="s">
        <v>500</v>
      </c>
    </row>
    <row r="17" spans="1:2" ht="15.75" thickBot="1">
      <c r="A17" s="328" t="s">
        <v>20</v>
      </c>
      <c r="B17" s="331" t="s">
        <v>154</v>
      </c>
    </row>
    <row r="18" spans="1:2" ht="62.25" customHeight="1" thickBot="1">
      <c r="A18" s="109"/>
      <c r="B18" s="112" t="s">
        <v>501</v>
      </c>
    </row>
    <row r="19" spans="1:2" ht="21.75" customHeight="1" thickBot="1">
      <c r="A19" s="109" t="s">
        <v>28</v>
      </c>
      <c r="B19" s="111" t="s">
        <v>107</v>
      </c>
    </row>
    <row r="20" spans="1:2" ht="38.25" customHeight="1" thickBot="1">
      <c r="A20" s="109"/>
      <c r="B20" s="112" t="s">
        <v>491</v>
      </c>
    </row>
    <row r="21" spans="1:2" ht="31.5" customHeight="1" thickBot="1">
      <c r="A21" s="109" t="s">
        <v>55</v>
      </c>
      <c r="B21" s="112" t="s">
        <v>411</v>
      </c>
    </row>
    <row r="22" spans="1:2" ht="28.5" customHeight="1" thickBot="1">
      <c r="A22" s="109"/>
      <c r="B22" s="111" t="s">
        <v>440</v>
      </c>
    </row>
    <row r="23" spans="1:2" ht="36.75" customHeight="1" thickBot="1">
      <c r="A23" s="171" t="s">
        <v>57</v>
      </c>
      <c r="B23" s="112" t="s">
        <v>108</v>
      </c>
    </row>
    <row r="24" spans="1:2" ht="409.5" customHeight="1">
      <c r="A24" s="169"/>
      <c r="B24" s="461" t="s">
        <v>475</v>
      </c>
    </row>
    <row r="25" spans="1:2" ht="143.25" customHeight="1" thickBot="1">
      <c r="A25" s="109"/>
      <c r="B25" s="462"/>
    </row>
    <row r="26" spans="1:2" ht="20.25" customHeight="1" thickBot="1">
      <c r="A26" s="180" t="s">
        <v>109</v>
      </c>
      <c r="B26" s="181" t="s">
        <v>110</v>
      </c>
    </row>
    <row r="27" spans="1:2" ht="134.25" customHeight="1" thickBot="1">
      <c r="A27" s="109"/>
      <c r="B27" s="116" t="s">
        <v>419</v>
      </c>
    </row>
    <row r="28" spans="1:2" ht="15" thickBot="1">
      <c r="A28" s="113" t="s">
        <v>50</v>
      </c>
      <c r="B28" s="110" t="s">
        <v>111</v>
      </c>
    </row>
    <row r="29" spans="1:2" ht="15.75" thickBot="1">
      <c r="A29" s="109" t="s">
        <v>11</v>
      </c>
      <c r="B29" s="111"/>
    </row>
    <row r="30" spans="1:2" ht="39" customHeight="1" thickBot="1">
      <c r="A30" s="114" t="s">
        <v>13</v>
      </c>
      <c r="B30" s="112" t="s">
        <v>307</v>
      </c>
    </row>
    <row r="31" spans="1:2" ht="15.75" thickBot="1">
      <c r="A31" s="114"/>
      <c r="B31" s="112" t="s">
        <v>477</v>
      </c>
    </row>
    <row r="32" spans="1:2" ht="15.75" thickBot="1">
      <c r="A32" s="114"/>
      <c r="B32" s="112" t="s">
        <v>476</v>
      </c>
    </row>
    <row r="33" spans="1:2" ht="15.75" thickBot="1">
      <c r="A33" s="114"/>
      <c r="B33" s="112" t="s">
        <v>503</v>
      </c>
    </row>
    <row r="34" spans="1:2" ht="26.25" customHeight="1" thickBot="1">
      <c r="A34" s="114" t="s">
        <v>17</v>
      </c>
      <c r="B34" s="170" t="s">
        <v>112</v>
      </c>
    </row>
    <row r="35" spans="1:2" ht="30.75" thickBot="1">
      <c r="A35" s="114"/>
      <c r="B35" s="112" t="s">
        <v>502</v>
      </c>
    </row>
    <row r="36" spans="1:2" ht="46.5" customHeight="1" thickBot="1">
      <c r="A36" s="114" t="s">
        <v>18</v>
      </c>
      <c r="B36" s="112" t="s">
        <v>113</v>
      </c>
    </row>
    <row r="37" spans="1:2" ht="27.75" customHeight="1" thickBot="1">
      <c r="A37" s="114"/>
      <c r="B37" s="112" t="s">
        <v>504</v>
      </c>
    </row>
    <row r="38" spans="1:2" ht="20.25" customHeight="1" thickBot="1">
      <c r="A38" s="114" t="s">
        <v>20</v>
      </c>
      <c r="B38" s="112" t="s">
        <v>114</v>
      </c>
    </row>
    <row r="39" spans="1:2" ht="15.75" thickBot="1">
      <c r="A39" s="114"/>
      <c r="B39" s="112" t="s">
        <v>505</v>
      </c>
    </row>
    <row r="40" spans="1:2" ht="44.25" customHeight="1" thickBot="1">
      <c r="A40" s="114" t="s">
        <v>22</v>
      </c>
      <c r="B40" s="112" t="s">
        <v>115</v>
      </c>
    </row>
    <row r="41" spans="1:2" ht="15.75" thickBot="1">
      <c r="A41" s="114"/>
      <c r="B41" s="112" t="s">
        <v>506</v>
      </c>
    </row>
    <row r="42" spans="1:2" ht="29.25" customHeight="1" thickBot="1">
      <c r="A42" s="114" t="s">
        <v>116</v>
      </c>
      <c r="B42" s="112" t="s">
        <v>117</v>
      </c>
    </row>
    <row r="43" spans="1:2" ht="15.75" thickBot="1">
      <c r="A43" s="114"/>
      <c r="B43" s="112" t="s">
        <v>507</v>
      </c>
    </row>
    <row r="44" spans="1:2" ht="38.25" customHeight="1" thickBot="1">
      <c r="A44" s="114" t="s">
        <v>118</v>
      </c>
      <c r="B44" s="112" t="s">
        <v>340</v>
      </c>
    </row>
    <row r="45" spans="1:2" ht="15.75" thickBot="1">
      <c r="A45" s="114"/>
      <c r="B45" s="112" t="s">
        <v>508</v>
      </c>
    </row>
    <row r="46" spans="1:2" ht="27" customHeight="1" thickBot="1">
      <c r="A46" s="114" t="s">
        <v>119</v>
      </c>
      <c r="B46" s="112" t="s">
        <v>120</v>
      </c>
    </row>
    <row r="47" spans="1:2" ht="15.75" thickBot="1">
      <c r="A47" s="114"/>
      <c r="B47" s="112" t="s">
        <v>509</v>
      </c>
    </row>
    <row r="48" spans="1:2" ht="34.5" customHeight="1" thickBot="1">
      <c r="A48" s="114" t="s">
        <v>121</v>
      </c>
      <c r="B48" s="112" t="s">
        <v>407</v>
      </c>
    </row>
    <row r="49" spans="1:2" ht="24.75" customHeight="1" thickBot="1">
      <c r="A49" s="115" t="s">
        <v>122</v>
      </c>
      <c r="B49" s="112" t="s">
        <v>68</v>
      </c>
    </row>
    <row r="50" spans="1:2" ht="15.75" thickBot="1">
      <c r="A50" s="115"/>
      <c r="B50" s="112"/>
    </row>
    <row r="51" spans="1:2" ht="23.25" customHeight="1" thickBot="1">
      <c r="A51" s="115" t="s">
        <v>123</v>
      </c>
      <c r="B51" s="112" t="s">
        <v>124</v>
      </c>
    </row>
    <row r="52" spans="1:2" ht="15.75" thickBot="1">
      <c r="A52" s="115"/>
      <c r="B52" s="112"/>
    </row>
    <row r="53" spans="1:2" ht="16.5" customHeight="1" thickBot="1">
      <c r="A53" s="115" t="s">
        <v>125</v>
      </c>
      <c r="B53" s="112" t="s">
        <v>70</v>
      </c>
    </row>
    <row r="54" spans="1:2" ht="15.75" thickBot="1">
      <c r="A54" s="114"/>
      <c r="B54" s="112" t="s">
        <v>510</v>
      </c>
    </row>
    <row r="55" spans="1:2" ht="39" customHeight="1" thickBot="1">
      <c r="A55" s="114" t="s">
        <v>126</v>
      </c>
      <c r="B55" s="112" t="s">
        <v>155</v>
      </c>
    </row>
    <row r="56" spans="1:2" ht="15.75" thickBot="1">
      <c r="A56" s="114"/>
      <c r="B56" s="112" t="s">
        <v>511</v>
      </c>
    </row>
    <row r="57" spans="1:2" ht="34.5" customHeight="1" thickBot="1">
      <c r="A57" s="114" t="s">
        <v>127</v>
      </c>
      <c r="B57" s="112" t="s">
        <v>128</v>
      </c>
    </row>
    <row r="58" spans="1:2" ht="15.75" thickBot="1">
      <c r="A58" s="114"/>
      <c r="B58" s="112" t="s">
        <v>512</v>
      </c>
    </row>
    <row r="59" spans="1:2" ht="36" customHeight="1" thickBot="1">
      <c r="A59" s="114" t="s">
        <v>129</v>
      </c>
      <c r="B59" s="112" t="s">
        <v>130</v>
      </c>
    </row>
    <row r="60" spans="1:2" ht="15.75" thickBot="1">
      <c r="A60" s="114"/>
      <c r="B60" s="112" t="s">
        <v>513</v>
      </c>
    </row>
    <row r="61" spans="1:2" ht="37.5" customHeight="1" thickBot="1">
      <c r="A61" s="114" t="s">
        <v>131</v>
      </c>
      <c r="B61" s="112" t="s">
        <v>132</v>
      </c>
    </row>
    <row r="62" spans="1:2" ht="15.75" thickBot="1">
      <c r="A62" s="114"/>
      <c r="B62" s="112" t="s">
        <v>478</v>
      </c>
    </row>
    <row r="63" spans="1:2" ht="15.75" thickBot="1">
      <c r="A63" s="114"/>
      <c r="B63" s="112" t="s">
        <v>514</v>
      </c>
    </row>
    <row r="64" spans="1:2" ht="24" customHeight="1" thickBot="1">
      <c r="A64" s="114" t="s">
        <v>133</v>
      </c>
      <c r="B64" s="112" t="s">
        <v>134</v>
      </c>
    </row>
    <row r="65" spans="1:2" ht="15.75" thickBot="1">
      <c r="A65" s="114"/>
      <c r="B65" s="112" t="s">
        <v>515</v>
      </c>
    </row>
    <row r="66" spans="1:2" ht="20.25" customHeight="1" thickBot="1">
      <c r="A66" s="114" t="s">
        <v>135</v>
      </c>
      <c r="B66" s="112" t="s">
        <v>136</v>
      </c>
    </row>
    <row r="67" spans="1:2" ht="15.75" thickBot="1">
      <c r="A67" s="114"/>
      <c r="B67" s="112" t="s">
        <v>344</v>
      </c>
    </row>
    <row r="68" spans="1:2" ht="15.75" thickBot="1">
      <c r="A68" s="109" t="s">
        <v>137</v>
      </c>
      <c r="B68" s="111" t="s">
        <v>110</v>
      </c>
    </row>
    <row r="69" spans="1:2" ht="15.75" thickBot="1">
      <c r="A69" s="109"/>
      <c r="B69" s="111"/>
    </row>
    <row r="70" spans="1:2" ht="15.75" thickBot="1">
      <c r="A70" s="114" t="s">
        <v>28</v>
      </c>
      <c r="B70" s="112"/>
    </row>
    <row r="71" spans="1:2" ht="24" customHeight="1" thickBot="1">
      <c r="A71" s="114" t="s">
        <v>97</v>
      </c>
      <c r="B71" s="112" t="s">
        <v>138</v>
      </c>
    </row>
    <row r="72" spans="1:2" ht="15.75" thickBot="1">
      <c r="A72" s="114"/>
      <c r="B72" s="112" t="s">
        <v>516</v>
      </c>
    </row>
    <row r="73" spans="1:2" ht="39.75" customHeight="1" thickBot="1">
      <c r="A73" s="116" t="s">
        <v>139</v>
      </c>
      <c r="B73" s="179" t="s">
        <v>140</v>
      </c>
    </row>
    <row r="74" spans="1:2" ht="15.75" thickBot="1">
      <c r="A74" s="114"/>
      <c r="B74" s="112" t="s">
        <v>517</v>
      </c>
    </row>
    <row r="75" spans="1:2" ht="38.25" customHeight="1" thickBot="1">
      <c r="A75" s="116" t="s">
        <v>141</v>
      </c>
      <c r="B75" s="179" t="s">
        <v>142</v>
      </c>
    </row>
    <row r="76" spans="1:2" ht="15.75" thickBot="1">
      <c r="A76" s="114"/>
      <c r="B76" s="112" t="s">
        <v>518</v>
      </c>
    </row>
    <row r="77" spans="1:2" ht="51" customHeight="1" thickBot="1">
      <c r="A77" s="114" t="s">
        <v>143</v>
      </c>
      <c r="B77" s="112" t="s">
        <v>144</v>
      </c>
    </row>
    <row r="78" spans="1:2" ht="15.75" thickBot="1">
      <c r="A78" s="114"/>
      <c r="B78" s="112" t="s">
        <v>152</v>
      </c>
    </row>
    <row r="79" spans="1:2" ht="15.75" thickBot="1">
      <c r="A79" s="109" t="s">
        <v>145</v>
      </c>
      <c r="B79" s="111" t="s">
        <v>297</v>
      </c>
    </row>
    <row r="80" spans="1:2" ht="15.75" thickBot="1">
      <c r="A80" s="109"/>
      <c r="B80" s="112" t="s">
        <v>519</v>
      </c>
    </row>
    <row r="81" spans="1:3" ht="38.25" customHeight="1" thickBot="1">
      <c r="A81" s="114" t="s">
        <v>55</v>
      </c>
      <c r="B81" s="112" t="s">
        <v>146</v>
      </c>
    </row>
    <row r="82" spans="1:3" ht="15.75" thickBot="1">
      <c r="A82" s="116"/>
      <c r="B82" s="112" t="s">
        <v>345</v>
      </c>
    </row>
    <row r="83" spans="1:3" ht="15">
      <c r="A83" s="117"/>
      <c r="B83" s="117"/>
    </row>
    <row r="84" spans="1:3" ht="15">
      <c r="A84" s="117"/>
      <c r="B84" s="117"/>
    </row>
    <row r="85" spans="1:3" ht="15">
      <c r="A85" s="117"/>
      <c r="B85" s="117"/>
    </row>
    <row r="86" spans="1:3" ht="15">
      <c r="A86" s="117"/>
      <c r="B86" s="117"/>
    </row>
    <row r="87" spans="1:3" ht="15">
      <c r="A87" s="117"/>
      <c r="B87" s="117"/>
    </row>
    <row r="88" spans="1:3" ht="15">
      <c r="A88" s="117"/>
      <c r="B88" s="117"/>
    </row>
    <row r="89" spans="1:3" ht="15">
      <c r="A89" s="117"/>
      <c r="B89" s="117"/>
    </row>
    <row r="90" spans="1:3" ht="15">
      <c r="A90" s="117"/>
      <c r="B90" s="117"/>
    </row>
    <row r="91" spans="1:3" ht="15">
      <c r="A91" s="117"/>
      <c r="B91" s="117"/>
    </row>
    <row r="92" spans="1:3" ht="15">
      <c r="A92" s="117"/>
      <c r="B92" s="117"/>
    </row>
    <row r="93" spans="1:3" ht="15">
      <c r="A93" s="117"/>
      <c r="B93" s="117"/>
    </row>
    <row r="94" spans="1:3" ht="15">
      <c r="A94" s="117"/>
      <c r="B94" s="308"/>
    </row>
    <row r="95" spans="1:3" ht="15">
      <c r="A95" s="117"/>
      <c r="B95" s="117"/>
    </row>
    <row r="96" spans="1:3">
      <c r="A96" s="7"/>
      <c r="B96" s="307" t="s">
        <v>520</v>
      </c>
      <c r="C96" s="177"/>
    </row>
    <row r="97" spans="1:3">
      <c r="A97" s="8"/>
      <c r="B97" s="441" t="s">
        <v>496</v>
      </c>
      <c r="C97" s="178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zoomScaleNormal="100"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ht="21.95" customHeight="1">
      <c r="B1" s="452" t="str">
        <f>'NAZWA JEDNOSTKI,SPORZĄDZIŁ,DATA'!B3</f>
        <v>Szkoła Podstawowa Nr 33</v>
      </c>
      <c r="C1" s="452"/>
    </row>
    <row r="2" spans="2:8" ht="21.95" customHeight="1">
      <c r="B2" s="452"/>
      <c r="C2" s="452"/>
    </row>
    <row r="4" spans="2:8" ht="15.75">
      <c r="B4" s="471" t="s">
        <v>373</v>
      </c>
      <c r="C4" s="471"/>
      <c r="D4" s="471"/>
      <c r="E4" s="471"/>
      <c r="F4" s="471"/>
      <c r="G4" s="471"/>
      <c r="H4" s="471"/>
    </row>
    <row r="6" spans="2:8" ht="15.75" thickBot="1"/>
    <row r="7" spans="2:8" ht="66.75" customHeight="1" thickBot="1">
      <c r="B7" s="119" t="s">
        <v>0</v>
      </c>
      <c r="C7" s="120" t="s">
        <v>51</v>
      </c>
      <c r="D7" s="396" t="s">
        <v>31</v>
      </c>
      <c r="E7" s="198" t="s">
        <v>32</v>
      </c>
      <c r="F7" s="120" t="s">
        <v>33</v>
      </c>
      <c r="G7" s="133" t="s">
        <v>34</v>
      </c>
      <c r="H7" s="397" t="s">
        <v>35</v>
      </c>
    </row>
    <row r="8" spans="2:8" ht="26.25" customHeight="1" thickBot="1">
      <c r="B8" s="254" t="s">
        <v>36</v>
      </c>
      <c r="C8" s="255" t="s">
        <v>52</v>
      </c>
      <c r="D8" s="235">
        <f>SUM(D9:D12)</f>
        <v>0</v>
      </c>
      <c r="E8" s="218">
        <f t="shared" ref="E8:G8" si="0">SUM(E9:E12)</f>
        <v>0</v>
      </c>
      <c r="F8" s="218">
        <f t="shared" si="0"/>
        <v>0</v>
      </c>
      <c r="G8" s="218">
        <f t="shared" si="0"/>
        <v>0</v>
      </c>
      <c r="H8" s="216">
        <f>D8+E8-F8-G8</f>
        <v>0</v>
      </c>
    </row>
    <row r="9" spans="2:8" ht="24.75" customHeight="1">
      <c r="B9" s="104" t="s">
        <v>11</v>
      </c>
      <c r="C9" s="118" t="s">
        <v>53</v>
      </c>
      <c r="D9" s="261">
        <v>0</v>
      </c>
      <c r="E9" s="261">
        <v>0</v>
      </c>
      <c r="F9" s="261">
        <v>0</v>
      </c>
      <c r="G9" s="261">
        <v>0</v>
      </c>
      <c r="H9" s="301">
        <f>D9+E9-F9-G9</f>
        <v>0</v>
      </c>
    </row>
    <row r="10" spans="2:8" ht="27" customHeight="1">
      <c r="B10" s="104" t="s">
        <v>28</v>
      </c>
      <c r="C10" s="99" t="s">
        <v>54</v>
      </c>
      <c r="D10" s="261">
        <v>0</v>
      </c>
      <c r="E10" s="261">
        <v>0</v>
      </c>
      <c r="F10" s="261">
        <v>0</v>
      </c>
      <c r="G10" s="261">
        <v>0</v>
      </c>
      <c r="H10" s="301">
        <f>D10+E10-F10-G10</f>
        <v>0</v>
      </c>
    </row>
    <row r="11" spans="2:8" ht="27.75" customHeight="1">
      <c r="B11" s="104" t="s">
        <v>55</v>
      </c>
      <c r="C11" s="99" t="s">
        <v>56</v>
      </c>
      <c r="D11" s="261">
        <v>0</v>
      </c>
      <c r="E11" s="261">
        <v>0</v>
      </c>
      <c r="F11" s="261">
        <v>0</v>
      </c>
      <c r="G11" s="261">
        <v>0</v>
      </c>
      <c r="H11" s="301">
        <f>D11+E11-F11-G11</f>
        <v>0</v>
      </c>
    </row>
    <row r="12" spans="2:8" ht="29.25" customHeight="1" thickBot="1">
      <c r="B12" s="176" t="s">
        <v>57</v>
      </c>
      <c r="C12" s="105" t="s">
        <v>58</v>
      </c>
      <c r="D12" s="300">
        <v>0</v>
      </c>
      <c r="E12" s="300">
        <v>0</v>
      </c>
      <c r="F12" s="300">
        <v>0</v>
      </c>
      <c r="G12" s="300">
        <v>0</v>
      </c>
      <c r="H12" s="302">
        <f>D12+E12-F12-G12</f>
        <v>0</v>
      </c>
    </row>
    <row r="17" spans="3:5">
      <c r="C17" t="str">
        <f>'NAZWA JEDNOSTKI,SPORZĄDZIŁ,DATA'!H3</f>
        <v>Sylwia Dworakowska-Wybor</v>
      </c>
      <c r="D17" s="400" t="str">
        <f>'NAZWA JEDNOSTKI,SPORZĄDZIŁ,DATA'!I3</f>
        <v>2023-02-15</v>
      </c>
    </row>
    <row r="18" spans="3:5">
      <c r="C18" t="s">
        <v>437</v>
      </c>
      <c r="D18" t="s">
        <v>436</v>
      </c>
    </row>
    <row r="20" spans="3:5">
      <c r="E20" s="336"/>
    </row>
    <row r="23" spans="3:5">
      <c r="C23" t="s">
        <v>441</v>
      </c>
    </row>
    <row r="24" spans="3:5">
      <c r="C24" t="s">
        <v>442</v>
      </c>
    </row>
  </sheetData>
  <sheetProtection algorithmName="SHA-512" hashValue="khe0xDIkHDnw7dSV6Ync4L857oqxh7cGbUpKMQnpEwcQwL9yMuCK4nqgNpR7W6iDNZy3VCG75at5aJ+d1nI/Eg==" saltValue="TGvh7x7S+mibGTmtRy8pTQ==" spinCount="100000"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zoomScaleNormal="100"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452" t="str">
        <f>'NAZWA JEDNOSTKI,SPORZĄDZIŁ,DATA'!B3</f>
        <v>Szkoła Podstawowa Nr 33</v>
      </c>
      <c r="C1" s="452"/>
    </row>
    <row r="2" spans="2:5" ht="21.95" customHeight="1">
      <c r="B2" s="452"/>
      <c r="C2" s="452"/>
    </row>
    <row r="4" spans="2:5" ht="15.75">
      <c r="B4" s="172" t="s">
        <v>374</v>
      </c>
      <c r="C4" s="172"/>
      <c r="D4" s="173"/>
    </row>
    <row r="6" spans="2:5" ht="15.75" thickBot="1"/>
    <row r="7" spans="2:5" ht="40.5" customHeight="1" thickBot="1">
      <c r="B7" s="435" t="s">
        <v>78</v>
      </c>
      <c r="C7" s="185" t="s">
        <v>488</v>
      </c>
    </row>
    <row r="8" spans="2:5" ht="38.25" customHeight="1">
      <c r="B8" s="436" t="s">
        <v>490</v>
      </c>
      <c r="C8" s="219"/>
    </row>
    <row r="9" spans="2:5" ht="16.5" customHeight="1">
      <c r="B9" s="436" t="s">
        <v>489</v>
      </c>
      <c r="C9" s="219"/>
    </row>
    <row r="10" spans="2:5" ht="27.75" customHeight="1">
      <c r="B10" s="437" t="s">
        <v>334</v>
      </c>
      <c r="C10" s="220"/>
    </row>
    <row r="11" spans="2:5" ht="33" customHeight="1" thickBot="1">
      <c r="B11" s="438" t="s">
        <v>335</v>
      </c>
      <c r="C11" s="221"/>
      <c r="E11" s="101"/>
    </row>
    <row r="12" spans="2:5" ht="33" customHeight="1"/>
    <row r="13" spans="2:5" ht="12" customHeight="1"/>
    <row r="15" spans="2:5">
      <c r="B15" t="str">
        <f>'NAZWA JEDNOSTKI,SPORZĄDZIŁ,DATA'!H3</f>
        <v>Sylwia Dworakowska-Wybor</v>
      </c>
      <c r="C15" s="400" t="str">
        <f>'NAZWA JEDNOSTKI,SPORZĄDZIŁ,DATA'!I3</f>
        <v>2023-02-15</v>
      </c>
    </row>
    <row r="16" spans="2:5">
      <c r="B16" t="s">
        <v>444</v>
      </c>
      <c r="C16" t="s">
        <v>147</v>
      </c>
    </row>
    <row r="22" spans="2:2">
      <c r="B22" t="s">
        <v>441</v>
      </c>
    </row>
    <row r="23" spans="2:2">
      <c r="B23" t="s">
        <v>442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ht="21.95" customHeight="1">
      <c r="C1" s="452" t="str">
        <f>'NAZWA JEDNOSTKI,SPORZĄDZIŁ,DATA'!B3</f>
        <v>Szkoła Podstawowa Nr 33</v>
      </c>
      <c r="E1" s="101"/>
    </row>
    <row r="2" spans="2:9" ht="21.95" customHeight="1">
      <c r="C2" s="452"/>
    </row>
    <row r="5" spans="2:9" ht="15.75">
      <c r="B5" s="471" t="s">
        <v>375</v>
      </c>
      <c r="C5" s="471"/>
      <c r="D5" s="471"/>
      <c r="E5" s="471"/>
      <c r="F5" s="471"/>
      <c r="G5" s="173"/>
      <c r="H5" s="173"/>
      <c r="I5" s="173"/>
    </row>
    <row r="8" spans="2:9" ht="15.75" thickBot="1"/>
    <row r="9" spans="2:9" ht="34.5" customHeight="1" thickBot="1">
      <c r="B9" s="132" t="s">
        <v>0</v>
      </c>
      <c r="C9" s="133" t="s">
        <v>78</v>
      </c>
      <c r="D9" s="479" t="s">
        <v>471</v>
      </c>
      <c r="E9" s="524"/>
      <c r="F9" s="134" t="s">
        <v>472</v>
      </c>
    </row>
    <row r="10" spans="2:9" ht="37.5" customHeight="1">
      <c r="B10" s="175" t="s">
        <v>11</v>
      </c>
      <c r="C10" s="378" t="s">
        <v>336</v>
      </c>
      <c r="D10" s="525">
        <v>0</v>
      </c>
      <c r="E10" s="526"/>
      <c r="F10" s="379">
        <v>0</v>
      </c>
    </row>
    <row r="11" spans="2:9" ht="37.5" customHeight="1" thickBot="1">
      <c r="B11" s="176" t="s">
        <v>28</v>
      </c>
      <c r="C11" s="162" t="s">
        <v>343</v>
      </c>
      <c r="D11" s="527">
        <v>0</v>
      </c>
      <c r="E11" s="528"/>
      <c r="F11" s="214">
        <v>0</v>
      </c>
    </row>
    <row r="16" spans="2:9">
      <c r="C16" t="str">
        <f>'NAZWA JEDNOSTKI,SPORZĄDZIŁ,DATA'!H3</f>
        <v>Sylwia Dworakowska-Wybor</v>
      </c>
      <c r="D16" s="400" t="str">
        <f>'NAZWA JEDNOSTKI,SPORZĄDZIŁ,DATA'!I3</f>
        <v>2023-02-15</v>
      </c>
    </row>
    <row r="17" spans="3:4">
      <c r="C17" t="s">
        <v>445</v>
      </c>
      <c r="D17" t="s">
        <v>446</v>
      </c>
    </row>
    <row r="22" spans="3:4">
      <c r="C22" t="s">
        <v>441</v>
      </c>
    </row>
    <row r="23" spans="3:4">
      <c r="C23" t="s">
        <v>442</v>
      </c>
    </row>
  </sheetData>
  <sheetProtection algorithmName="SHA-512" hashValue="V704FABJJ9DC1kRkqDXSZUBRUVfXtQwc8U7xRcResdGWOKX5Ss797cypjJUMqmX6uBafRT5X9iA8KFzENyuMRg==" saltValue="LZouMH/EwTKK4g5zPiTjIw==" spinCount="100000"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5" zoomScaleNormal="100" workbookViewId="0">
      <selection activeCell="B26" sqref="B26:B27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452" t="str">
        <f>'NAZWA JEDNOSTKI,SPORZĄDZIŁ,DATA'!B3</f>
        <v>Szkoła Podstawowa Nr 33</v>
      </c>
      <c r="B1" s="452"/>
    </row>
    <row r="2" spans="1:3" ht="21.95" customHeight="1">
      <c r="A2" s="452"/>
      <c r="B2" s="452"/>
    </row>
    <row r="4" spans="1:3" ht="15.75">
      <c r="A4" s="471" t="s">
        <v>473</v>
      </c>
      <c r="B4" s="471"/>
      <c r="C4" s="471"/>
    </row>
    <row r="5" spans="1:3" ht="15.75" customHeight="1">
      <c r="A5" s="129"/>
      <c r="B5" s="129"/>
      <c r="C5" s="129"/>
    </row>
    <row r="7" spans="1:3" ht="15.75" thickBot="1"/>
    <row r="8" spans="1:3" ht="21.75" customHeight="1" thickBot="1">
      <c r="A8" s="132" t="s">
        <v>0</v>
      </c>
      <c r="B8" s="133" t="s">
        <v>78</v>
      </c>
      <c r="C8" s="134" t="s">
        <v>277</v>
      </c>
    </row>
    <row r="9" spans="1:3" ht="24.75" customHeight="1" thickBot="1">
      <c r="A9" s="131" t="s">
        <v>11</v>
      </c>
      <c r="B9" s="234" t="s">
        <v>298</v>
      </c>
      <c r="C9" s="257">
        <f>C10</f>
        <v>0</v>
      </c>
    </row>
    <row r="10" spans="1:3" ht="24" customHeight="1" thickBot="1">
      <c r="A10" s="104" t="s">
        <v>13</v>
      </c>
      <c r="B10" s="99" t="s">
        <v>299</v>
      </c>
      <c r="C10" s="215">
        <v>0</v>
      </c>
    </row>
    <row r="11" spans="1:3" ht="24" customHeight="1" thickBot="1">
      <c r="A11" s="104" t="s">
        <v>28</v>
      </c>
      <c r="B11" s="236" t="s">
        <v>303</v>
      </c>
      <c r="C11" s="256">
        <f>C12+C13+C14+C15</f>
        <v>0</v>
      </c>
    </row>
    <row r="12" spans="1:3" ht="33" customHeight="1">
      <c r="A12" s="104" t="s">
        <v>97</v>
      </c>
      <c r="B12" s="99" t="s">
        <v>302</v>
      </c>
      <c r="C12" s="213">
        <v>0</v>
      </c>
    </row>
    <row r="13" spans="1:3" ht="31.5" customHeight="1">
      <c r="A13" s="104" t="s">
        <v>139</v>
      </c>
      <c r="B13" s="150" t="s">
        <v>301</v>
      </c>
      <c r="C13" s="213">
        <v>0</v>
      </c>
    </row>
    <row r="14" spans="1:3" ht="34.5" customHeight="1">
      <c r="A14" s="130" t="s">
        <v>141</v>
      </c>
      <c r="B14" s="99" t="s">
        <v>300</v>
      </c>
      <c r="C14" s="213">
        <v>0</v>
      </c>
    </row>
    <row r="15" spans="1:3" ht="28.5" customHeight="1" thickBot="1">
      <c r="A15" s="190" t="s">
        <v>143</v>
      </c>
      <c r="B15" s="105" t="s">
        <v>10</v>
      </c>
      <c r="C15" s="214">
        <v>0</v>
      </c>
    </row>
    <row r="17" spans="1:3" ht="15.75">
      <c r="A17" s="529"/>
      <c r="B17" s="530"/>
    </row>
    <row r="18" spans="1:3" ht="15.75">
      <c r="A18" s="166"/>
    </row>
    <row r="19" spans="1:3" ht="15.75">
      <c r="A19" s="166"/>
    </row>
    <row r="20" spans="1:3" ht="15" customHeight="1">
      <c r="B20" t="str">
        <f>'NAZWA JEDNOSTKI,SPORZĄDZIŁ,DATA'!H3</f>
        <v>Sylwia Dworakowska-Wybor</v>
      </c>
      <c r="C20" s="400" t="str">
        <f>'NAZWA JEDNOSTKI,SPORZĄDZIŁ,DATA'!I3</f>
        <v>2023-02-15</v>
      </c>
    </row>
    <row r="21" spans="1:3" ht="13.5" customHeight="1">
      <c r="B21" t="s">
        <v>439</v>
      </c>
      <c r="C21" t="s">
        <v>447</v>
      </c>
    </row>
    <row r="26" spans="1:3">
      <c r="B26" t="s">
        <v>441</v>
      </c>
    </row>
    <row r="27" spans="1:3">
      <c r="B27" t="s">
        <v>442</v>
      </c>
    </row>
  </sheetData>
  <sheetProtection algorithmName="SHA-512" hashValue="V4o0I4a4pBkM2/YEGb3KxuMpCVzqqtdGB29KmU6J+r5ivc0c0Nq6xQCZB7wlODp/ZvVIJV61hKuuE8pJCt+LAQ==" saltValue="ewOA08yNX5CbDNYJDu/E0A==" spinCount="100000"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opLeftCell="A11" zoomScaleNormal="100" workbookViewId="0">
      <selection activeCell="M21" sqref="M21"/>
    </sheetView>
  </sheetViews>
  <sheetFormatPr defaultColWidth="9.140625"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541" t="str">
        <f>'NAZWA JEDNOSTKI,SPORZĄDZIŁ,DATA'!B3</f>
        <v>Szkoła Podstawowa Nr 33</v>
      </c>
      <c r="B1" s="541"/>
      <c r="C1" s="541"/>
      <c r="D1" s="541"/>
      <c r="E1" s="10"/>
      <c r="F1" s="10"/>
      <c r="G1" s="535" t="s">
        <v>166</v>
      </c>
      <c r="H1" s="535"/>
      <c r="I1" s="535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541"/>
      <c r="B2" s="541"/>
      <c r="C2" s="541"/>
      <c r="D2" s="541"/>
      <c r="E2" s="10"/>
      <c r="F2" s="10"/>
      <c r="G2" s="535" t="s">
        <v>153</v>
      </c>
      <c r="H2" s="535"/>
      <c r="I2" s="535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537" t="s">
        <v>438</v>
      </c>
      <c r="B6" s="537"/>
      <c r="C6" s="537"/>
      <c r="D6" s="537"/>
      <c r="E6" s="537"/>
      <c r="F6" s="537"/>
      <c r="G6" s="537"/>
      <c r="H6" s="537"/>
      <c r="I6" s="537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533" t="s">
        <v>156</v>
      </c>
      <c r="B7" s="533"/>
      <c r="C7" s="533"/>
      <c r="D7" s="533"/>
      <c r="E7" s="533"/>
      <c r="F7" s="533"/>
      <c r="G7" s="533"/>
      <c r="H7" s="533"/>
      <c r="I7" s="533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538"/>
      <c r="B8" s="538"/>
      <c r="C8" s="538"/>
      <c r="D8" s="538"/>
      <c r="E8" s="538"/>
      <c r="F8" s="538"/>
      <c r="G8" s="538"/>
      <c r="H8" s="538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536" t="s">
        <v>492</v>
      </c>
      <c r="B10" s="536"/>
      <c r="C10" s="536"/>
      <c r="D10" s="536"/>
      <c r="E10" s="536"/>
      <c r="F10" s="536"/>
      <c r="G10" s="536"/>
      <c r="H10" s="536"/>
      <c r="I10" s="536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539" t="s">
        <v>158</v>
      </c>
      <c r="B11" s="539"/>
      <c r="C11" s="539"/>
      <c r="D11" s="539"/>
      <c r="E11" s="539"/>
      <c r="F11" s="539"/>
      <c r="G11" s="539"/>
      <c r="H11" s="539"/>
      <c r="I11" s="539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535" t="s">
        <v>159</v>
      </c>
      <c r="B12" s="535"/>
      <c r="C12" s="535"/>
      <c r="D12" s="535"/>
      <c r="E12" s="535"/>
      <c r="F12" s="535"/>
      <c r="G12" s="535"/>
      <c r="H12" s="535"/>
      <c r="I12" s="535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540" t="s">
        <v>160</v>
      </c>
      <c r="B13" s="540"/>
      <c r="C13" s="540"/>
      <c r="D13" s="540"/>
      <c r="E13" s="540"/>
      <c r="F13" s="540"/>
      <c r="G13" s="540"/>
      <c r="H13" s="540"/>
      <c r="I13" s="54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293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536" t="s">
        <v>163</v>
      </c>
      <c r="B17" s="536"/>
      <c r="C17" s="536"/>
      <c r="D17" s="536"/>
      <c r="E17" s="536"/>
      <c r="F17" s="536"/>
      <c r="G17" s="536"/>
      <c r="H17" s="536"/>
      <c r="I17" s="536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536" t="s">
        <v>164</v>
      </c>
      <c r="B18" s="536"/>
      <c r="C18" s="536"/>
      <c r="D18" s="536"/>
      <c r="E18" s="536"/>
      <c r="F18" s="536"/>
      <c r="G18" s="536"/>
      <c r="H18" s="536"/>
      <c r="I18" s="536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536" t="s">
        <v>165</v>
      </c>
      <c r="B19" s="536"/>
      <c r="C19" s="536"/>
      <c r="D19" s="536"/>
      <c r="E19" s="536"/>
      <c r="F19" s="536"/>
      <c r="G19" s="536"/>
      <c r="H19" s="536"/>
      <c r="I19" s="536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535"/>
      <c r="B20" s="535"/>
      <c r="C20" s="535"/>
      <c r="D20" s="535"/>
      <c r="E20" s="535"/>
      <c r="F20" s="535"/>
      <c r="G20" s="535"/>
      <c r="H20" s="535"/>
      <c r="I20" s="535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498</v>
      </c>
      <c r="B21" s="10"/>
      <c r="C21" s="10"/>
      <c r="D21" s="532" t="str">
        <f>'NAZWA JEDNOSTKI,SPORZĄDZIŁ,DATA'!I3</f>
        <v>2023-02-15</v>
      </c>
      <c r="E21" s="533"/>
      <c r="F21" s="533" t="s">
        <v>521</v>
      </c>
      <c r="G21" s="533"/>
      <c r="H21" s="533"/>
      <c r="I21" s="533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533" t="s">
        <v>474</v>
      </c>
      <c r="B22" s="533"/>
      <c r="C22" s="533"/>
      <c r="D22" s="533" t="s">
        <v>361</v>
      </c>
      <c r="E22" s="533"/>
      <c r="F22" s="531" t="s">
        <v>494</v>
      </c>
      <c r="G22" s="531"/>
      <c r="H22" s="531"/>
      <c r="I22" s="531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10"/>
      <c r="B24" s="534"/>
      <c r="C24" s="534"/>
      <c r="D2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/>
      <c r="C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/>
    </row>
    <row r="29" spans="1:23" ht="15">
      <c r="B29"/>
    </row>
  </sheetData>
  <mergeCells count="20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opLeftCell="B49" zoomScaleNormal="100" zoomScaleSheetLayoutView="100" workbookViewId="0">
      <selection activeCell="J5" sqref="J5"/>
    </sheetView>
  </sheetViews>
  <sheetFormatPr defaultColWidth="9.140625"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541" t="str">
        <f>'NAZWA JEDNOSTKI,SPORZĄDZIŁ,DATA'!B3</f>
        <v>Szkoła Podstawowa Nr 33</v>
      </c>
      <c r="C1" s="18"/>
      <c r="D1" s="18"/>
      <c r="E1" s="10"/>
      <c r="F1" s="419" t="s">
        <v>202</v>
      </c>
      <c r="G1" s="19"/>
    </row>
    <row r="2" spans="1:13" ht="21.95" customHeight="1">
      <c r="B2" s="541"/>
      <c r="C2" s="21"/>
      <c r="D2" s="22"/>
      <c r="E2" s="22"/>
      <c r="F2" s="420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555" t="s">
        <v>167</v>
      </c>
      <c r="B5" s="555"/>
      <c r="C5" s="555"/>
      <c r="D5" s="555"/>
      <c r="E5" s="555"/>
      <c r="F5" s="555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556"/>
      <c r="B7" s="556"/>
      <c r="C7" s="556"/>
      <c r="D7" s="556"/>
      <c r="E7" s="556"/>
      <c r="F7" s="556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0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3" ht="12.75" hidden="1" customHeight="1">
      <c r="B9" s="31"/>
      <c r="C9" s="31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557" t="s">
        <v>0</v>
      </c>
      <c r="B10" s="558" t="s">
        <v>168</v>
      </c>
      <c r="C10" s="559" t="s">
        <v>169</v>
      </c>
      <c r="D10" s="558"/>
      <c r="E10" s="558"/>
      <c r="F10" s="559" t="s">
        <v>170</v>
      </c>
      <c r="G10" s="560"/>
      <c r="H10" s="560"/>
      <c r="I10" s="560"/>
      <c r="J10" s="560"/>
      <c r="K10" s="562"/>
      <c r="L10" s="562"/>
      <c r="M10" s="560"/>
    </row>
    <row r="11" spans="1:13">
      <c r="A11" s="557"/>
      <c r="B11" s="558"/>
      <c r="C11" s="558"/>
      <c r="D11" s="558"/>
      <c r="E11" s="558"/>
      <c r="F11" s="558"/>
      <c r="G11" s="561"/>
      <c r="H11" s="561"/>
      <c r="I11" s="561"/>
      <c r="J11" s="561"/>
      <c r="K11" s="562"/>
      <c r="L11" s="561"/>
      <c r="M11" s="561"/>
    </row>
    <row r="12" spans="1:13" ht="9" customHeight="1">
      <c r="A12" s="557"/>
      <c r="B12" s="558"/>
      <c r="C12" s="558"/>
      <c r="D12" s="558"/>
      <c r="E12" s="558"/>
      <c r="F12" s="558"/>
      <c r="G12" s="561"/>
      <c r="H12" s="561"/>
      <c r="I12" s="561"/>
      <c r="J12" s="561"/>
      <c r="K12" s="562"/>
      <c r="L12" s="561"/>
      <c r="M12" s="561"/>
    </row>
    <row r="13" spans="1:13" ht="13.5">
      <c r="A13" s="34">
        <v>1</v>
      </c>
      <c r="B13" s="32" t="s">
        <v>24</v>
      </c>
      <c r="C13" s="542" t="s">
        <v>455</v>
      </c>
      <c r="D13" s="543"/>
      <c r="E13" s="544"/>
      <c r="F13" s="442" t="s">
        <v>522</v>
      </c>
      <c r="G13" s="545"/>
      <c r="H13" s="545"/>
      <c r="I13" s="545"/>
      <c r="J13" s="545"/>
      <c r="K13" s="33"/>
      <c r="L13" s="546"/>
      <c r="M13" s="546"/>
    </row>
    <row r="14" spans="1:13" ht="13.5">
      <c r="A14" s="34">
        <v>2</v>
      </c>
      <c r="B14" s="32" t="s">
        <v>14</v>
      </c>
      <c r="C14" s="542" t="s">
        <v>455</v>
      </c>
      <c r="D14" s="543"/>
      <c r="E14" s="544"/>
      <c r="F14" s="442" t="s">
        <v>522</v>
      </c>
      <c r="G14" s="550"/>
      <c r="H14" s="550"/>
      <c r="I14" s="550"/>
      <c r="J14" s="550"/>
      <c r="K14" s="35"/>
      <c r="L14" s="554"/>
      <c r="M14" s="554"/>
    </row>
    <row r="15" spans="1:13" ht="25.5">
      <c r="A15" s="34">
        <v>3</v>
      </c>
      <c r="B15" s="103" t="s">
        <v>294</v>
      </c>
      <c r="C15" s="547" t="s">
        <v>306</v>
      </c>
      <c r="D15" s="548"/>
      <c r="E15" s="549"/>
      <c r="F15" s="417" t="s">
        <v>306</v>
      </c>
      <c r="G15" s="102"/>
      <c r="H15" s="102"/>
      <c r="I15" s="102"/>
      <c r="J15" s="102"/>
      <c r="K15" s="35"/>
      <c r="L15" s="35"/>
      <c r="M15" s="35"/>
    </row>
    <row r="16" spans="1:13" ht="13.5">
      <c r="A16" s="34">
        <v>4</v>
      </c>
      <c r="B16" s="32" t="s">
        <v>171</v>
      </c>
      <c r="C16" s="547" t="s">
        <v>534</v>
      </c>
      <c r="D16" s="548"/>
      <c r="E16" s="549"/>
      <c r="F16" s="442" t="s">
        <v>535</v>
      </c>
      <c r="G16" s="545"/>
      <c r="H16" s="550"/>
      <c r="I16" s="550"/>
      <c r="J16" s="550"/>
      <c r="K16" s="33"/>
      <c r="L16" s="546"/>
      <c r="M16" s="546"/>
    </row>
    <row r="17" spans="1:13" ht="13.5">
      <c r="A17" s="34">
        <v>5</v>
      </c>
      <c r="B17" s="32" t="s">
        <v>19</v>
      </c>
      <c r="C17" s="547" t="s">
        <v>534</v>
      </c>
      <c r="D17" s="548"/>
      <c r="E17" s="549"/>
      <c r="F17" s="442" t="s">
        <v>536</v>
      </c>
      <c r="G17" s="545"/>
      <c r="H17" s="550"/>
      <c r="I17" s="550"/>
      <c r="J17" s="550"/>
      <c r="K17" s="33"/>
      <c r="L17" s="546"/>
      <c r="M17" s="546"/>
    </row>
    <row r="18" spans="1:13" ht="13.5">
      <c r="A18" s="34">
        <v>6</v>
      </c>
      <c r="B18" s="32" t="s">
        <v>21</v>
      </c>
      <c r="C18" s="547" t="s">
        <v>306</v>
      </c>
      <c r="D18" s="548"/>
      <c r="E18" s="549"/>
      <c r="F18" s="442" t="s">
        <v>306</v>
      </c>
      <c r="G18" s="545"/>
      <c r="H18" s="545"/>
      <c r="I18" s="545"/>
      <c r="J18" s="545"/>
      <c r="K18" s="33"/>
      <c r="L18" s="546"/>
      <c r="M18" s="546"/>
    </row>
    <row r="19" spans="1:13" ht="13.5">
      <c r="A19" s="34">
        <v>7</v>
      </c>
      <c r="B19" s="32" t="s">
        <v>172</v>
      </c>
      <c r="C19" s="547" t="s">
        <v>534</v>
      </c>
      <c r="D19" s="548"/>
      <c r="E19" s="549"/>
      <c r="F19" s="442" t="s">
        <v>536</v>
      </c>
      <c r="G19" s="545"/>
      <c r="H19" s="545"/>
      <c r="I19" s="545"/>
      <c r="J19" s="545"/>
      <c r="K19" s="33"/>
      <c r="L19" s="546"/>
      <c r="M19" s="546"/>
    </row>
    <row r="20" spans="1:13" ht="13.5">
      <c r="A20" s="34">
        <v>8</v>
      </c>
      <c r="B20" s="32" t="s">
        <v>173</v>
      </c>
      <c r="C20" s="542" t="s">
        <v>455</v>
      </c>
      <c r="D20" s="543"/>
      <c r="E20" s="544"/>
      <c r="F20" s="442" t="s">
        <v>522</v>
      </c>
      <c r="G20" s="545"/>
      <c r="H20" s="550"/>
      <c r="I20" s="550"/>
      <c r="J20" s="550"/>
      <c r="K20" s="36"/>
      <c r="L20" s="564"/>
      <c r="M20" s="564"/>
    </row>
    <row r="21" spans="1:13" ht="13.5">
      <c r="A21" s="34">
        <v>9</v>
      </c>
      <c r="B21" s="32" t="s">
        <v>174</v>
      </c>
      <c r="C21" s="542" t="s">
        <v>306</v>
      </c>
      <c r="D21" s="543"/>
      <c r="E21" s="544"/>
      <c r="F21" s="37" t="s">
        <v>306</v>
      </c>
      <c r="G21" s="545"/>
      <c r="H21" s="550"/>
      <c r="I21" s="550"/>
      <c r="J21" s="550"/>
      <c r="K21" s="33"/>
      <c r="L21" s="546"/>
      <c r="M21" s="546"/>
    </row>
    <row r="22" spans="1:13" ht="13.5">
      <c r="A22" s="34">
        <v>10</v>
      </c>
      <c r="B22" s="32" t="s">
        <v>175</v>
      </c>
      <c r="C22" s="542" t="s">
        <v>306</v>
      </c>
      <c r="D22" s="543"/>
      <c r="E22" s="544"/>
      <c r="F22" s="37" t="s">
        <v>306</v>
      </c>
      <c r="G22" s="545"/>
      <c r="H22" s="550"/>
      <c r="I22" s="550"/>
      <c r="J22" s="550"/>
      <c r="K22" s="36"/>
      <c r="L22" s="564"/>
      <c r="M22" s="564"/>
    </row>
    <row r="23" spans="1:13" ht="13.5">
      <c r="A23" s="34">
        <v>11</v>
      </c>
      <c r="B23" s="32" t="s">
        <v>176</v>
      </c>
      <c r="C23" s="542" t="s">
        <v>306</v>
      </c>
      <c r="D23" s="543"/>
      <c r="E23" s="544"/>
      <c r="F23" s="37" t="s">
        <v>306</v>
      </c>
      <c r="G23" s="563"/>
      <c r="H23" s="563"/>
      <c r="I23" s="563"/>
      <c r="J23" s="563"/>
      <c r="K23" s="35"/>
      <c r="L23" s="554"/>
      <c r="M23" s="554"/>
    </row>
    <row r="24" spans="1:13" ht="13.5">
      <c r="A24" s="34">
        <v>12</v>
      </c>
      <c r="B24" s="32" t="s">
        <v>177</v>
      </c>
      <c r="C24" s="542" t="s">
        <v>306</v>
      </c>
      <c r="D24" s="543"/>
      <c r="E24" s="544"/>
      <c r="F24" s="37" t="s">
        <v>306</v>
      </c>
      <c r="G24" s="563"/>
      <c r="H24" s="563"/>
      <c r="I24" s="563"/>
      <c r="J24" s="563"/>
      <c r="K24" s="35"/>
      <c r="L24" s="554"/>
      <c r="M24" s="554"/>
    </row>
    <row r="25" spans="1:13" ht="13.5">
      <c r="A25" s="34">
        <v>13</v>
      </c>
      <c r="B25" s="32" t="s">
        <v>178</v>
      </c>
      <c r="C25" s="542" t="s">
        <v>306</v>
      </c>
      <c r="D25" s="543"/>
      <c r="E25" s="544"/>
      <c r="F25" s="37" t="s">
        <v>306</v>
      </c>
      <c r="G25" s="563"/>
      <c r="H25" s="563"/>
      <c r="I25" s="563"/>
      <c r="J25" s="563"/>
      <c r="K25" s="35"/>
      <c r="L25" s="554"/>
      <c r="M25" s="554"/>
    </row>
    <row r="26" spans="1:13" ht="13.5">
      <c r="A26" s="34">
        <v>14</v>
      </c>
      <c r="B26" s="32" t="s">
        <v>179</v>
      </c>
      <c r="C26" s="542" t="s">
        <v>306</v>
      </c>
      <c r="D26" s="543"/>
      <c r="E26" s="544"/>
      <c r="F26" s="37" t="s">
        <v>306</v>
      </c>
      <c r="G26" s="563"/>
      <c r="H26" s="563"/>
      <c r="I26" s="563"/>
      <c r="J26" s="563"/>
      <c r="K26" s="35"/>
      <c r="L26" s="554"/>
      <c r="M26" s="554"/>
    </row>
    <row r="27" spans="1:13" ht="12.75" customHeight="1">
      <c r="A27" s="34">
        <v>15</v>
      </c>
      <c r="B27" s="32" t="s">
        <v>53</v>
      </c>
      <c r="C27" s="570" t="s">
        <v>306</v>
      </c>
      <c r="D27" s="571"/>
      <c r="E27" s="572"/>
      <c r="F27" s="37" t="s">
        <v>306</v>
      </c>
      <c r="G27" s="573"/>
      <c r="H27" s="573"/>
      <c r="I27" s="573"/>
      <c r="J27" s="573"/>
      <c r="K27" s="35"/>
      <c r="L27" s="554"/>
      <c r="M27" s="554"/>
    </row>
    <row r="28" spans="1:13" ht="13.5">
      <c r="A28" s="34">
        <v>16</v>
      </c>
      <c r="B28" s="32" t="s">
        <v>54</v>
      </c>
      <c r="C28" s="542" t="s">
        <v>306</v>
      </c>
      <c r="D28" s="543"/>
      <c r="E28" s="544"/>
      <c r="F28" s="37" t="s">
        <v>306</v>
      </c>
      <c r="G28" s="569"/>
      <c r="H28" s="569"/>
      <c r="I28" s="569"/>
      <c r="J28" s="569"/>
      <c r="K28" s="33"/>
      <c r="L28" s="546"/>
      <c r="M28" s="546"/>
    </row>
    <row r="29" spans="1:13" ht="12.75" customHeight="1">
      <c r="A29" s="34">
        <v>17</v>
      </c>
      <c r="B29" s="32" t="s">
        <v>56</v>
      </c>
      <c r="C29" s="542" t="s">
        <v>306</v>
      </c>
      <c r="D29" s="543"/>
      <c r="E29" s="544"/>
      <c r="F29" s="37" t="s">
        <v>306</v>
      </c>
      <c r="G29" s="545"/>
      <c r="H29" s="550"/>
      <c r="I29" s="550"/>
      <c r="J29" s="550"/>
      <c r="K29" s="434"/>
      <c r="L29" s="565"/>
      <c r="M29" s="565"/>
    </row>
    <row r="30" spans="1:13" ht="13.5">
      <c r="A30" s="34">
        <v>18</v>
      </c>
      <c r="B30" s="32" t="s">
        <v>58</v>
      </c>
      <c r="C30" s="542" t="s">
        <v>306</v>
      </c>
      <c r="D30" s="543"/>
      <c r="E30" s="544"/>
      <c r="F30" s="37" t="s">
        <v>306</v>
      </c>
      <c r="G30" s="566"/>
      <c r="H30" s="566"/>
      <c r="I30" s="566"/>
      <c r="J30" s="566"/>
      <c r="K30" s="35"/>
      <c r="L30" s="554"/>
      <c r="M30" s="554"/>
    </row>
    <row r="31" spans="1:13" ht="29.25" customHeight="1">
      <c r="A31" s="34">
        <v>19</v>
      </c>
      <c r="B31" s="32" t="s">
        <v>180</v>
      </c>
      <c r="C31" s="547" t="s">
        <v>456</v>
      </c>
      <c r="D31" s="548"/>
      <c r="E31" s="549"/>
      <c r="F31" s="442" t="s">
        <v>522</v>
      </c>
      <c r="G31" s="560"/>
      <c r="H31" s="560"/>
      <c r="I31" s="560"/>
      <c r="J31" s="560"/>
      <c r="K31" s="38"/>
      <c r="L31" s="567"/>
      <c r="M31" s="567"/>
    </row>
    <row r="32" spans="1:13" ht="24" customHeight="1">
      <c r="A32" s="34">
        <v>20</v>
      </c>
      <c r="B32" s="32" t="s">
        <v>181</v>
      </c>
      <c r="C32" s="547" t="s">
        <v>456</v>
      </c>
      <c r="D32" s="548"/>
      <c r="E32" s="549"/>
      <c r="F32" s="442" t="s">
        <v>522</v>
      </c>
      <c r="G32" s="568"/>
      <c r="H32" s="568"/>
      <c r="I32" s="568"/>
      <c r="J32" s="568"/>
      <c r="K32" s="38"/>
      <c r="L32" s="567"/>
      <c r="M32" s="567"/>
    </row>
    <row r="33" spans="1:15" ht="28.5" customHeight="1">
      <c r="A33" s="34">
        <v>21</v>
      </c>
      <c r="B33" s="32" t="s">
        <v>182</v>
      </c>
      <c r="C33" s="547" t="s">
        <v>456</v>
      </c>
      <c r="D33" s="548"/>
      <c r="E33" s="549"/>
      <c r="F33" s="442" t="s">
        <v>522</v>
      </c>
      <c r="G33" s="39"/>
      <c r="H33" s="40"/>
      <c r="I33" s="40"/>
      <c r="J33" s="40"/>
      <c r="K33" s="35"/>
      <c r="L33" s="567"/>
      <c r="M33" s="567"/>
    </row>
    <row r="34" spans="1:15" ht="27" customHeight="1">
      <c r="A34" s="34">
        <v>22</v>
      </c>
      <c r="B34" s="32" t="s">
        <v>183</v>
      </c>
      <c r="C34" s="547" t="s">
        <v>456</v>
      </c>
      <c r="D34" s="548"/>
      <c r="E34" s="549"/>
      <c r="F34" s="442" t="s">
        <v>522</v>
      </c>
      <c r="G34" s="40"/>
      <c r="H34" s="40"/>
      <c r="I34" s="40"/>
      <c r="J34" s="40"/>
      <c r="K34" s="35"/>
      <c r="L34" s="35"/>
      <c r="M34" s="35"/>
    </row>
    <row r="35" spans="1:15" ht="18" customHeight="1">
      <c r="A35" s="34">
        <v>23</v>
      </c>
      <c r="B35" s="32" t="s">
        <v>184</v>
      </c>
      <c r="C35" s="542" t="s">
        <v>455</v>
      </c>
      <c r="D35" s="543"/>
      <c r="E35" s="544"/>
      <c r="F35" s="442" t="s">
        <v>522</v>
      </c>
      <c r="G35" s="40"/>
      <c r="H35" s="40"/>
      <c r="I35" s="40"/>
      <c r="J35" s="40"/>
      <c r="K35" s="35"/>
      <c r="L35" s="35"/>
      <c r="M35" s="35"/>
    </row>
    <row r="36" spans="1:15" ht="13.5">
      <c r="A36" s="34">
        <v>24</v>
      </c>
      <c r="B36" s="32" t="s">
        <v>185</v>
      </c>
      <c r="C36" s="542" t="s">
        <v>455</v>
      </c>
      <c r="D36" s="543"/>
      <c r="E36" s="544"/>
      <c r="F36" s="442" t="s">
        <v>522</v>
      </c>
      <c r="G36" s="40"/>
      <c r="H36" s="40"/>
      <c r="I36" s="40"/>
      <c r="J36" s="40"/>
      <c r="K36" s="35"/>
      <c r="L36" s="35"/>
      <c r="M36" s="35"/>
    </row>
    <row r="37" spans="1:15" ht="13.5">
      <c r="A37" s="34">
        <v>25</v>
      </c>
      <c r="B37" s="32" t="s">
        <v>186</v>
      </c>
      <c r="C37" s="570" t="s">
        <v>457</v>
      </c>
      <c r="D37" s="571"/>
      <c r="E37" s="572"/>
      <c r="F37" s="442" t="s">
        <v>522</v>
      </c>
      <c r="G37" s="40"/>
      <c r="H37" s="40"/>
      <c r="I37" s="40"/>
      <c r="J37" s="40"/>
      <c r="K37" s="35"/>
      <c r="L37" s="35"/>
      <c r="M37" s="35"/>
    </row>
    <row r="38" spans="1:15" ht="13.5">
      <c r="A38" s="34">
        <v>26</v>
      </c>
      <c r="B38" s="32" t="s">
        <v>187</v>
      </c>
      <c r="C38" s="547" t="s">
        <v>454</v>
      </c>
      <c r="D38" s="548"/>
      <c r="E38" s="549"/>
      <c r="F38" s="442" t="s">
        <v>522</v>
      </c>
      <c r="G38" s="41"/>
      <c r="H38" s="41"/>
      <c r="I38" s="42"/>
      <c r="J38" s="42"/>
      <c r="K38" s="42"/>
      <c r="L38" s="42"/>
      <c r="M38" s="43"/>
      <c r="N38" s="44"/>
      <c r="O38" s="44"/>
    </row>
    <row r="39" spans="1:15" ht="13.5">
      <c r="A39" s="34">
        <v>27</v>
      </c>
      <c r="B39" s="32" t="s">
        <v>479</v>
      </c>
      <c r="C39" s="574" t="s">
        <v>306</v>
      </c>
      <c r="D39" s="575"/>
      <c r="E39" s="576"/>
      <c r="F39" s="45" t="s">
        <v>306</v>
      </c>
      <c r="G39" s="41"/>
      <c r="H39" s="41"/>
      <c r="I39" s="42"/>
      <c r="J39" s="42"/>
      <c r="K39" s="42"/>
      <c r="L39" s="42"/>
      <c r="M39" s="43"/>
      <c r="N39" s="44"/>
      <c r="O39" s="44"/>
    </row>
    <row r="40" spans="1:15" ht="13.5">
      <c r="A40" s="34">
        <v>28</v>
      </c>
      <c r="B40" s="32" t="s">
        <v>188</v>
      </c>
      <c r="C40" s="574" t="s">
        <v>306</v>
      </c>
      <c r="D40" s="575"/>
      <c r="E40" s="576"/>
      <c r="F40" s="37" t="s">
        <v>306</v>
      </c>
      <c r="G40" s="43"/>
      <c r="H40" s="43"/>
      <c r="I40" s="39"/>
      <c r="J40" s="39"/>
      <c r="K40" s="39"/>
      <c r="L40" s="39"/>
      <c r="M40" s="46"/>
      <c r="N40" s="47"/>
      <c r="O40" s="47"/>
    </row>
    <row r="41" spans="1:15" ht="13.5">
      <c r="A41" s="34">
        <v>29</v>
      </c>
      <c r="B41" s="32" t="s">
        <v>295</v>
      </c>
      <c r="C41" s="574" t="s">
        <v>306</v>
      </c>
      <c r="D41" s="575"/>
      <c r="E41" s="576"/>
      <c r="F41" s="45" t="s">
        <v>306</v>
      </c>
      <c r="G41" s="43"/>
      <c r="H41" s="43"/>
      <c r="I41" s="39"/>
      <c r="J41" s="39"/>
      <c r="K41" s="39"/>
      <c r="L41" s="39"/>
      <c r="M41" s="46"/>
      <c r="N41" s="47"/>
      <c r="O41" s="47"/>
    </row>
    <row r="42" spans="1:15" ht="13.5">
      <c r="A42" s="34">
        <v>30</v>
      </c>
      <c r="B42" s="32" t="s">
        <v>91</v>
      </c>
      <c r="C42" s="574" t="s">
        <v>306</v>
      </c>
      <c r="D42" s="575"/>
      <c r="E42" s="576"/>
      <c r="F42" s="45" t="s">
        <v>306</v>
      </c>
      <c r="G42" s="43"/>
      <c r="H42" s="43"/>
      <c r="I42" s="39"/>
      <c r="J42" s="48"/>
      <c r="K42" s="48"/>
      <c r="L42" s="48"/>
      <c r="M42" s="49"/>
      <c r="N42" s="50"/>
      <c r="O42" s="50"/>
    </row>
    <row r="43" spans="1:15" ht="12.75" customHeight="1">
      <c r="A43" s="34">
        <v>31</v>
      </c>
      <c r="B43" s="32" t="s">
        <v>480</v>
      </c>
      <c r="C43" s="542" t="s">
        <v>455</v>
      </c>
      <c r="D43" s="543"/>
      <c r="E43" s="544"/>
      <c r="F43" s="442" t="s">
        <v>522</v>
      </c>
      <c r="G43" s="43"/>
      <c r="H43" s="43"/>
      <c r="I43" s="51"/>
      <c r="J43" s="51"/>
      <c r="K43" s="51"/>
      <c r="L43" s="51"/>
      <c r="M43" s="43"/>
      <c r="N43" s="44"/>
      <c r="O43" s="44"/>
    </row>
    <row r="44" spans="1:15" ht="13.5">
      <c r="A44" s="34">
        <v>32</v>
      </c>
      <c r="B44" s="32" t="s">
        <v>296</v>
      </c>
      <c r="C44" s="542" t="s">
        <v>455</v>
      </c>
      <c r="D44" s="543"/>
      <c r="E44" s="544"/>
      <c r="F44" s="442" t="s">
        <v>522</v>
      </c>
      <c r="G44" s="33"/>
    </row>
    <row r="45" spans="1:15" ht="13.5">
      <c r="A45" s="34">
        <v>33</v>
      </c>
      <c r="B45" s="52" t="s">
        <v>189</v>
      </c>
      <c r="C45" s="542" t="s">
        <v>455</v>
      </c>
      <c r="D45" s="543"/>
      <c r="E45" s="544"/>
      <c r="F45" s="442" t="s">
        <v>522</v>
      </c>
      <c r="G45" s="33"/>
    </row>
    <row r="46" spans="1:15" ht="13.5">
      <c r="A46" s="34">
        <v>34</v>
      </c>
      <c r="B46" s="52" t="s">
        <v>481</v>
      </c>
      <c r="C46" s="542" t="s">
        <v>306</v>
      </c>
      <c r="D46" s="543"/>
      <c r="E46" s="544"/>
      <c r="F46" s="45" t="s">
        <v>306</v>
      </c>
      <c r="G46" s="33"/>
    </row>
    <row r="47" spans="1:15" ht="13.5">
      <c r="A47" s="34">
        <v>35</v>
      </c>
      <c r="B47" s="52" t="s">
        <v>190</v>
      </c>
      <c r="C47" s="574" t="s">
        <v>306</v>
      </c>
      <c r="D47" s="575"/>
      <c r="E47" s="576"/>
      <c r="F47" s="37" t="s">
        <v>306</v>
      </c>
      <c r="G47" s="33"/>
    </row>
    <row r="48" spans="1:15" ht="13.5">
      <c r="A48" s="34">
        <v>36</v>
      </c>
      <c r="B48" s="52" t="s">
        <v>482</v>
      </c>
      <c r="C48" s="574" t="s">
        <v>306</v>
      </c>
      <c r="D48" s="575"/>
      <c r="E48" s="576"/>
      <c r="F48" s="37" t="s">
        <v>306</v>
      </c>
      <c r="G48" s="33"/>
    </row>
    <row r="49" spans="1:11" ht="13.5">
      <c r="A49" s="34">
        <v>37</v>
      </c>
      <c r="B49" s="52" t="s">
        <v>191</v>
      </c>
      <c r="C49" s="574" t="s">
        <v>306</v>
      </c>
      <c r="D49" s="575"/>
      <c r="E49" s="576"/>
      <c r="F49" s="37" t="s">
        <v>306</v>
      </c>
      <c r="G49" s="33"/>
    </row>
    <row r="50" spans="1:11" ht="13.5">
      <c r="A50" s="34">
        <v>38</v>
      </c>
      <c r="B50" s="52" t="s">
        <v>192</v>
      </c>
      <c r="C50" s="574" t="s">
        <v>306</v>
      </c>
      <c r="D50" s="575"/>
      <c r="E50" s="576"/>
      <c r="F50" s="37" t="s">
        <v>306</v>
      </c>
      <c r="G50" s="33"/>
    </row>
    <row r="51" spans="1:11" ht="13.5" customHeight="1">
      <c r="A51" s="34">
        <v>39</v>
      </c>
      <c r="B51" s="53" t="s">
        <v>193</v>
      </c>
      <c r="C51" s="542" t="s">
        <v>455</v>
      </c>
      <c r="D51" s="543"/>
      <c r="E51" s="544"/>
      <c r="F51" s="442" t="s">
        <v>522</v>
      </c>
      <c r="G51" s="35"/>
    </row>
    <row r="52" spans="1:11" ht="13.5" customHeight="1">
      <c r="A52" s="34">
        <v>40</v>
      </c>
      <c r="B52" s="53" t="s">
        <v>194</v>
      </c>
      <c r="C52" s="542" t="s">
        <v>455</v>
      </c>
      <c r="D52" s="543"/>
      <c r="E52" s="544"/>
      <c r="F52" s="442" t="s">
        <v>522</v>
      </c>
      <c r="G52" s="35"/>
    </row>
    <row r="53" spans="1:11" ht="13.5" customHeight="1">
      <c r="A53" s="34">
        <v>41</v>
      </c>
      <c r="B53" s="53" t="s">
        <v>195</v>
      </c>
      <c r="C53" s="542" t="s">
        <v>455</v>
      </c>
      <c r="D53" s="543"/>
      <c r="E53" s="544"/>
      <c r="F53" s="442" t="s">
        <v>522</v>
      </c>
      <c r="G53" s="35"/>
    </row>
    <row r="54" spans="1:11" ht="13.5">
      <c r="A54" s="34">
        <v>42</v>
      </c>
      <c r="B54" s="53" t="s">
        <v>196</v>
      </c>
      <c r="C54" s="542" t="s">
        <v>455</v>
      </c>
      <c r="D54" s="543"/>
      <c r="E54" s="544"/>
      <c r="F54" s="442" t="s">
        <v>522</v>
      </c>
      <c r="G54" s="35"/>
    </row>
    <row r="55" spans="1:11" ht="13.5">
      <c r="A55" s="34">
        <v>43</v>
      </c>
      <c r="B55" s="53" t="s">
        <v>197</v>
      </c>
      <c r="C55" s="542" t="s">
        <v>455</v>
      </c>
      <c r="D55" s="543"/>
      <c r="E55" s="544"/>
      <c r="F55" s="442" t="s">
        <v>522</v>
      </c>
      <c r="G55" s="35"/>
    </row>
    <row r="56" spans="1:11" ht="13.5">
      <c r="A56" s="34">
        <v>44</v>
      </c>
      <c r="B56" s="52" t="s">
        <v>198</v>
      </c>
      <c r="C56" s="542" t="s">
        <v>455</v>
      </c>
      <c r="D56" s="543"/>
      <c r="E56" s="544"/>
      <c r="F56" s="442" t="s">
        <v>522</v>
      </c>
      <c r="G56" s="35"/>
    </row>
    <row r="57" spans="1:11" ht="13.5">
      <c r="A57" s="34">
        <v>45</v>
      </c>
      <c r="B57" s="54" t="s">
        <v>200</v>
      </c>
      <c r="C57" s="542" t="s">
        <v>455</v>
      </c>
      <c r="D57" s="543"/>
      <c r="E57" s="544"/>
      <c r="F57" s="442" t="s">
        <v>522</v>
      </c>
      <c r="G57" s="35"/>
    </row>
    <row r="58" spans="1:11" ht="15.75">
      <c r="A58" s="34">
        <v>46</v>
      </c>
      <c r="B58" s="55" t="s">
        <v>201</v>
      </c>
      <c r="C58" s="574" t="s">
        <v>306</v>
      </c>
      <c r="D58" s="575"/>
      <c r="E58" s="576"/>
      <c r="F58" s="45" t="s">
        <v>306</v>
      </c>
      <c r="G58" s="38"/>
      <c r="K58" s="56"/>
    </row>
    <row r="59" spans="1:11" ht="15.75">
      <c r="A59" s="34">
        <v>47</v>
      </c>
      <c r="B59" s="54" t="s">
        <v>199</v>
      </c>
      <c r="C59" s="574" t="s">
        <v>306</v>
      </c>
      <c r="D59" s="575"/>
      <c r="E59" s="576"/>
      <c r="F59" s="45" t="s">
        <v>306</v>
      </c>
      <c r="G59" s="38"/>
      <c r="K59" s="56"/>
    </row>
    <row r="60" spans="1:11" ht="13.5">
      <c r="A60" s="34">
        <v>48</v>
      </c>
      <c r="B60" s="57" t="s">
        <v>483</v>
      </c>
      <c r="C60" s="574" t="s">
        <v>306</v>
      </c>
      <c r="D60" s="575"/>
      <c r="E60" s="576"/>
      <c r="F60" s="45" t="s">
        <v>306</v>
      </c>
      <c r="G60" s="38"/>
    </row>
    <row r="61" spans="1:11" ht="12.75" customHeight="1">
      <c r="B61" s="58"/>
      <c r="C61" s="58"/>
      <c r="D61" s="58"/>
      <c r="E61" s="59"/>
      <c r="F61" s="59"/>
    </row>
    <row r="62" spans="1:11" hidden="1"/>
    <row r="63" spans="1:11" ht="0.75" customHeight="1"/>
    <row r="64" spans="1:11" ht="45.75" customHeight="1">
      <c r="A64" s="418"/>
      <c r="B64" s="418" t="s">
        <v>459</v>
      </c>
      <c r="C64" s="552" t="str">
        <f>'NAZWA JEDNOSTKI,SPORZĄDZIŁ,DATA'!I3</f>
        <v>2023-02-15</v>
      </c>
      <c r="D64" s="553"/>
      <c r="E64" s="553"/>
      <c r="F64" s="418" t="s">
        <v>460</v>
      </c>
    </row>
    <row r="65" spans="1:6" ht="33.75" customHeight="1">
      <c r="A65" s="60"/>
      <c r="B65" s="163" t="s">
        <v>458</v>
      </c>
      <c r="C65" s="551" t="s">
        <v>147</v>
      </c>
      <c r="D65" s="551"/>
      <c r="E65" s="551"/>
      <c r="F65" s="440" t="s">
        <v>495</v>
      </c>
    </row>
    <row r="72" spans="1:6" ht="15">
      <c r="B72"/>
      <c r="C72" s="12"/>
      <c r="D72" s="12"/>
    </row>
    <row r="73" spans="1:6" ht="15">
      <c r="B73"/>
      <c r="C73" s="12"/>
      <c r="D73" s="12"/>
    </row>
  </sheetData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honeticPr fontId="70" type="noConversion"/>
  <pageMargins left="0.19685039370078741" right="0.19685039370078741" top="0.19685039370078741" bottom="0.19685039370078741" header="0.51181102362204722" footer="0.51181102362204722"/>
  <pageSetup paperSize="9" scale="75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28"/>
  <sheetViews>
    <sheetView topLeftCell="A5" zoomScaleNormal="100" workbookViewId="0">
      <selection activeCell="F15" sqref="F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452" t="str">
        <f>'NAZWA JEDNOSTKI,SPORZĄDZIŁ,DATA'!B3</f>
        <v>Szkoła Podstawowa Nr 33</v>
      </c>
      <c r="C1" s="452"/>
    </row>
    <row r="2" spans="2:7" ht="21.95" customHeight="1">
      <c r="B2" s="452"/>
      <c r="C2" s="452"/>
    </row>
    <row r="4" spans="2:7" ht="15.75">
      <c r="B4" s="172" t="s">
        <v>376</v>
      </c>
      <c r="C4" s="174"/>
      <c r="D4" s="173"/>
      <c r="E4" s="173"/>
      <c r="F4" s="173"/>
      <c r="G4" s="173"/>
    </row>
    <row r="7" spans="2:7" ht="15.75" thickBot="1"/>
    <row r="8" spans="2:7" ht="28.5" customHeight="1" thickBot="1">
      <c r="B8" s="186" t="s">
        <v>0</v>
      </c>
      <c r="C8" s="141" t="s">
        <v>78</v>
      </c>
      <c r="D8" s="142" t="s">
        <v>277</v>
      </c>
    </row>
    <row r="9" spans="2:7" ht="33" customHeight="1" thickBot="1">
      <c r="B9" s="187" t="s">
        <v>11</v>
      </c>
      <c r="C9" s="228" t="s">
        <v>304</v>
      </c>
      <c r="D9" s="258">
        <f>D10+D13+D16</f>
        <v>6270.3700000000008</v>
      </c>
    </row>
    <row r="10" spans="2:7" ht="28.5" customHeight="1" thickBot="1">
      <c r="B10" s="188" t="s">
        <v>13</v>
      </c>
      <c r="C10" s="225" t="s">
        <v>305</v>
      </c>
      <c r="D10" s="226">
        <f>D11+D12</f>
        <v>0.01</v>
      </c>
    </row>
    <row r="11" spans="2:7" ht="28.5" customHeight="1">
      <c r="B11" s="188" t="s">
        <v>384</v>
      </c>
      <c r="C11" s="143" t="s">
        <v>389</v>
      </c>
      <c r="D11" s="227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188" t="s">
        <v>385</v>
      </c>
      <c r="C12" s="143" t="s">
        <v>390</v>
      </c>
      <c r="D12" s="222">
        <f>zał.4b!C12+zał.4b!C13+zał.4b!C14+zał.4b!C17+zał.4b!C18+zał.4b!C19+zał.4b!C22+zał.4b!C23+zał.4b!C24+zał.4b!C27+zał.4b!C28+zał.4b!C29+zał.4b!C32+zał.4b!C33+zał.4b!C34</f>
        <v>0.01</v>
      </c>
      <c r="G12" s="101"/>
    </row>
    <row r="13" spans="2:7" ht="30" customHeight="1" thickBot="1">
      <c r="B13" s="188" t="s">
        <v>17</v>
      </c>
      <c r="C13" s="225" t="s">
        <v>337</v>
      </c>
      <c r="D13" s="226">
        <f>D14+D15</f>
        <v>5835.18</v>
      </c>
    </row>
    <row r="14" spans="2:7" ht="30" customHeight="1">
      <c r="B14" s="189" t="s">
        <v>386</v>
      </c>
      <c r="C14" s="168" t="s">
        <v>391</v>
      </c>
      <c r="D14" s="223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189" t="s">
        <v>387</v>
      </c>
      <c r="C15" s="168" t="s">
        <v>392</v>
      </c>
      <c r="D15" s="222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5835.18</v>
      </c>
    </row>
    <row r="16" spans="2:7" ht="30" customHeight="1" thickBot="1">
      <c r="B16" s="188" t="s">
        <v>18</v>
      </c>
      <c r="C16" s="225" t="s">
        <v>338</v>
      </c>
      <c r="D16" s="226">
        <f>D17+D18</f>
        <v>435.18</v>
      </c>
    </row>
    <row r="17" spans="2:4" ht="30" customHeight="1">
      <c r="B17" s="192" t="s">
        <v>388</v>
      </c>
      <c r="C17" s="193" t="s">
        <v>393</v>
      </c>
      <c r="D17" s="223">
        <f>zał.4d!E10+zał.4d!E11+zał.4d!E14+zał.4d!E18+zał.4d!E19+zał.4d!E28+zał.4d!E29+zał.4d!E23+zał.4d!E24+zał.4d!E25</f>
        <v>435.18</v>
      </c>
    </row>
    <row r="18" spans="2:4" ht="27" customHeight="1" thickBot="1">
      <c r="B18" s="191" t="s">
        <v>410</v>
      </c>
      <c r="C18" s="144" t="s">
        <v>394</v>
      </c>
      <c r="D18" s="224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Sylwia Dworakowska-Wybor</v>
      </c>
      <c r="D22" s="400" t="str">
        <f>'NAZWA JEDNOSTKI,SPORZĄDZIŁ,DATA'!I3</f>
        <v>2023-02-15</v>
      </c>
    </row>
    <row r="23" spans="2:4">
      <c r="C23" t="s">
        <v>439</v>
      </c>
      <c r="D23" t="s">
        <v>436</v>
      </c>
    </row>
    <row r="27" spans="2:4">
      <c r="C27" t="s">
        <v>441</v>
      </c>
    </row>
    <row r="28" spans="2:4">
      <c r="C28" t="s">
        <v>442</v>
      </c>
    </row>
  </sheetData>
  <sheetProtection algorithmName="SHA-512" hashValue="vAYYu9NKSM6F1JOsbIpUATi8dW6LRRBOhHZjQ+5ebLUlnoHWcjCstT4o7ZF13gDGSj+MRPBDhGDSMxIL7COdfA==" saltValue="apfzIxLNyQeIJSHmQI2Orw==" spinCount="100000"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topLeftCell="A5" zoomScaleNormal="100" workbookViewId="0">
      <selection activeCell="G12" sqref="G12"/>
    </sheetView>
  </sheetViews>
  <sheetFormatPr defaultColWidth="9.140625"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6" ht="21.95" customHeight="1">
      <c r="A1" s="9"/>
      <c r="B1" s="541" t="str">
        <f>'NAZWA JEDNOSTKI,SPORZĄDZIŁ,DATA'!B3</f>
        <v>Szkoła Podstawowa Nr 33</v>
      </c>
      <c r="C1" s="577" t="s">
        <v>397</v>
      </c>
      <c r="D1" s="577"/>
      <c r="E1" s="61"/>
      <c r="F1" s="61"/>
    </row>
    <row r="2" spans="1:6" ht="21.95" customHeight="1">
      <c r="A2" s="11"/>
      <c r="B2" s="541"/>
      <c r="C2" s="577"/>
      <c r="D2" s="577"/>
      <c r="E2" s="62"/>
      <c r="F2" s="62"/>
    </row>
    <row r="3" spans="1:6" ht="15.75" customHeight="1">
      <c r="A3" s="578"/>
      <c r="B3" s="578"/>
      <c r="C3" s="578"/>
      <c r="D3" s="578"/>
      <c r="E3" s="63"/>
    </row>
    <row r="4" spans="1:6" ht="15.75" customHeight="1">
      <c r="A4" s="63"/>
      <c r="B4" s="63"/>
      <c r="C4" s="63"/>
      <c r="D4" s="63"/>
      <c r="E4" s="63"/>
    </row>
    <row r="5" spans="1:6" ht="15.75" customHeight="1">
      <c r="A5" s="579"/>
      <c r="B5" s="579"/>
      <c r="C5" s="579"/>
      <c r="D5" s="579"/>
    </row>
    <row r="6" spans="1:6" ht="30.75" customHeight="1">
      <c r="A6" s="580" t="s">
        <v>426</v>
      </c>
      <c r="B6" s="580"/>
      <c r="C6" s="580"/>
      <c r="D6" s="580"/>
    </row>
    <row r="7" spans="1:6">
      <c r="A7" s="72"/>
      <c r="B7" s="71" t="s">
        <v>203</v>
      </c>
      <c r="C7" s="71" t="s">
        <v>493</v>
      </c>
      <c r="D7" s="72" t="s">
        <v>204</v>
      </c>
    </row>
    <row r="8" spans="1:6">
      <c r="A8" s="71" t="s">
        <v>205</v>
      </c>
      <c r="B8" s="72" t="s">
        <v>206</v>
      </c>
      <c r="C8" s="346"/>
      <c r="D8" s="346"/>
    </row>
    <row r="9" spans="1:6">
      <c r="A9" s="73" t="s">
        <v>50</v>
      </c>
      <c r="B9" s="76" t="s">
        <v>207</v>
      </c>
      <c r="C9" s="346"/>
      <c r="D9" s="346"/>
    </row>
    <row r="10" spans="1:6">
      <c r="A10" s="73" t="s">
        <v>11</v>
      </c>
      <c r="B10" s="76" t="s">
        <v>208</v>
      </c>
      <c r="C10" s="346"/>
      <c r="D10" s="346"/>
    </row>
    <row r="11" spans="1:6" ht="26.25" thickBot="1">
      <c r="A11" s="73"/>
      <c r="B11" s="332" t="s">
        <v>427</v>
      </c>
      <c r="C11" s="364"/>
      <c r="D11" s="346"/>
    </row>
    <row r="12" spans="1:6" ht="13.5" customHeight="1" thickBot="1">
      <c r="A12" s="73"/>
      <c r="B12" s="365"/>
      <c r="C12" s="366"/>
      <c r="D12" s="367"/>
    </row>
    <row r="13" spans="1:6" ht="13.5" customHeight="1" thickBot="1">
      <c r="A13" s="73"/>
      <c r="B13" s="365"/>
      <c r="C13" s="366"/>
      <c r="D13" s="367"/>
    </row>
    <row r="14" spans="1:6" ht="13.5" customHeight="1" thickBot="1">
      <c r="A14" s="73"/>
      <c r="B14" s="365"/>
      <c r="C14" s="366"/>
      <c r="D14" s="367"/>
    </row>
    <row r="15" spans="1:6">
      <c r="A15" s="73" t="s">
        <v>28</v>
      </c>
      <c r="B15" s="76" t="s">
        <v>209</v>
      </c>
      <c r="C15" s="368"/>
      <c r="D15" s="346"/>
    </row>
    <row r="16" spans="1:6" ht="26.25" thickBot="1">
      <c r="A16" s="73"/>
      <c r="B16" s="332" t="s">
        <v>427</v>
      </c>
      <c r="C16" s="369"/>
      <c r="D16" s="370"/>
    </row>
    <row r="17" spans="1:4" ht="13.5" customHeight="1" thickBot="1">
      <c r="A17" s="73"/>
      <c r="B17" s="365"/>
      <c r="C17" s="366"/>
      <c r="D17" s="356"/>
    </row>
    <row r="18" spans="1:4" ht="13.5" customHeight="1" thickBot="1">
      <c r="A18" s="73"/>
      <c r="B18" s="365"/>
      <c r="C18" s="366"/>
      <c r="D18" s="356"/>
    </row>
    <row r="19" spans="1:4" ht="13.5" customHeight="1" thickBot="1">
      <c r="A19" s="73"/>
      <c r="B19" s="365"/>
      <c r="C19" s="366"/>
      <c r="D19" s="356"/>
    </row>
    <row r="20" spans="1:4">
      <c r="A20" s="73" t="s">
        <v>210</v>
      </c>
      <c r="B20" s="371" t="s">
        <v>39</v>
      </c>
      <c r="C20" s="368"/>
      <c r="D20" s="346"/>
    </row>
    <row r="21" spans="1:4" ht="26.25" thickBot="1">
      <c r="A21" s="73"/>
      <c r="B21" s="332" t="s">
        <v>427</v>
      </c>
      <c r="C21" s="369"/>
      <c r="D21" s="346"/>
    </row>
    <row r="22" spans="1:4" ht="13.5" customHeight="1" thickBot="1">
      <c r="A22" s="73"/>
      <c r="B22" s="365"/>
      <c r="C22" s="366"/>
      <c r="D22" s="367"/>
    </row>
    <row r="23" spans="1:4" ht="13.5" customHeight="1" thickBot="1">
      <c r="A23" s="73"/>
      <c r="B23" s="365"/>
      <c r="C23" s="366"/>
      <c r="D23" s="367"/>
    </row>
    <row r="24" spans="1:4" ht="13.5" customHeight="1" thickBot="1">
      <c r="A24" s="73"/>
      <c r="B24" s="365"/>
      <c r="C24" s="366"/>
      <c r="D24" s="367"/>
    </row>
    <row r="25" spans="1:4">
      <c r="A25" s="71" t="s">
        <v>211</v>
      </c>
      <c r="B25" s="334" t="s">
        <v>212</v>
      </c>
      <c r="C25" s="372"/>
      <c r="D25" s="346"/>
    </row>
    <row r="26" spans="1:4">
      <c r="A26" s="73" t="s">
        <v>50</v>
      </c>
      <c r="B26" s="76" t="s">
        <v>213</v>
      </c>
      <c r="C26" s="346"/>
      <c r="D26" s="346"/>
    </row>
    <row r="27" spans="1:4">
      <c r="A27" s="73" t="s">
        <v>11</v>
      </c>
      <c r="B27" s="76" t="s">
        <v>214</v>
      </c>
      <c r="C27" s="373"/>
      <c r="D27" s="346"/>
    </row>
    <row r="28" spans="1:4" ht="26.25" thickBot="1">
      <c r="A28" s="73"/>
      <c r="B28" s="332" t="s">
        <v>428</v>
      </c>
      <c r="C28" s="369"/>
      <c r="D28" s="346"/>
    </row>
    <row r="29" spans="1:4" ht="13.5" customHeight="1" thickBot="1">
      <c r="A29" s="73"/>
      <c r="B29" s="365"/>
      <c r="C29" s="366"/>
      <c r="D29" s="367"/>
    </row>
    <row r="30" spans="1:4" ht="13.5" customHeight="1" thickBot="1">
      <c r="A30" s="73"/>
      <c r="B30" s="365"/>
      <c r="C30" s="366"/>
      <c r="D30" s="367"/>
    </row>
    <row r="31" spans="1:4" ht="13.5" customHeight="1" thickBot="1">
      <c r="A31" s="73"/>
      <c r="B31" s="365"/>
      <c r="C31" s="366"/>
      <c r="D31" s="367"/>
    </row>
    <row r="32" spans="1:4">
      <c r="A32" s="73" t="s">
        <v>28</v>
      </c>
      <c r="B32" s="76" t="s">
        <v>181</v>
      </c>
      <c r="C32" s="374"/>
      <c r="D32" s="346"/>
    </row>
    <row r="33" spans="1:4" ht="26.25" thickBot="1">
      <c r="A33" s="73"/>
      <c r="B33" s="332" t="s">
        <v>427</v>
      </c>
      <c r="C33" s="369"/>
      <c r="D33" s="346"/>
    </row>
    <row r="34" spans="1:4" ht="13.5" customHeight="1" thickBot="1">
      <c r="A34" s="73"/>
      <c r="B34" s="365"/>
      <c r="C34" s="366"/>
      <c r="D34" s="367"/>
    </row>
    <row r="35" spans="1:4" ht="13.5" customHeight="1" thickBot="1">
      <c r="A35" s="73"/>
      <c r="B35" s="365"/>
      <c r="C35" s="366"/>
      <c r="D35" s="367"/>
    </row>
    <row r="36" spans="1:4" ht="13.5" customHeight="1" thickBot="1">
      <c r="A36" s="73"/>
      <c r="B36" s="365"/>
      <c r="C36" s="366"/>
      <c r="D36" s="367"/>
    </row>
    <row r="37" spans="1:4">
      <c r="A37" s="73" t="s">
        <v>57</v>
      </c>
      <c r="B37" s="76" t="s">
        <v>215</v>
      </c>
      <c r="C37" s="368"/>
      <c r="D37" s="346"/>
    </row>
    <row r="38" spans="1:4" ht="26.25" thickBot="1">
      <c r="A38" s="73"/>
      <c r="B38" s="332" t="s">
        <v>428</v>
      </c>
      <c r="C38" s="364"/>
      <c r="D38" s="346"/>
    </row>
    <row r="39" spans="1:4" ht="13.5" customHeight="1" thickBot="1">
      <c r="A39" s="73"/>
      <c r="B39" s="365"/>
      <c r="C39" s="366"/>
      <c r="D39" s="367"/>
    </row>
    <row r="40" spans="1:4" ht="13.5" customHeight="1" thickBot="1">
      <c r="A40" s="73"/>
      <c r="B40" s="365"/>
      <c r="C40" s="366"/>
      <c r="D40" s="367"/>
    </row>
    <row r="41" spans="1:4" ht="13.5" customHeight="1" thickBot="1">
      <c r="A41" s="73"/>
      <c r="B41" s="365"/>
      <c r="C41" s="366"/>
      <c r="D41" s="367"/>
    </row>
    <row r="42" spans="1:4" ht="25.5">
      <c r="A42" s="73" t="s">
        <v>76</v>
      </c>
      <c r="B42" s="332" t="s">
        <v>216</v>
      </c>
      <c r="C42" s="368"/>
      <c r="D42" s="346"/>
    </row>
    <row r="43" spans="1:4" ht="26.25" thickBot="1">
      <c r="A43" s="73"/>
      <c r="B43" s="332" t="s">
        <v>427</v>
      </c>
      <c r="C43" s="364"/>
      <c r="D43" s="346"/>
    </row>
    <row r="44" spans="1:4" ht="13.5" customHeight="1" thickBot="1">
      <c r="A44" s="73"/>
      <c r="B44" s="365"/>
      <c r="C44" s="366"/>
      <c r="D44" s="367"/>
    </row>
    <row r="45" spans="1:4" ht="13.5" customHeight="1" thickBot="1">
      <c r="A45" s="73"/>
      <c r="B45" s="365"/>
      <c r="C45" s="366"/>
      <c r="D45" s="367"/>
    </row>
    <row r="46" spans="1:4" ht="13.5" customHeight="1" thickBot="1">
      <c r="A46" s="73"/>
      <c r="B46" s="365"/>
      <c r="C46" s="366"/>
      <c r="D46" s="367"/>
    </row>
    <row r="47" spans="1:4">
      <c r="A47" s="73" t="s">
        <v>217</v>
      </c>
      <c r="B47" s="332" t="s">
        <v>218</v>
      </c>
      <c r="C47" s="374"/>
      <c r="D47" s="346"/>
    </row>
    <row r="48" spans="1:4" ht="31.5" customHeight="1" thickBot="1">
      <c r="A48" s="73"/>
      <c r="B48" s="332" t="s">
        <v>428</v>
      </c>
      <c r="C48" s="364"/>
      <c r="D48" s="346"/>
    </row>
    <row r="49" spans="1:4" ht="13.5" customHeight="1" thickBot="1">
      <c r="A49" s="73"/>
      <c r="B49" s="365"/>
      <c r="C49" s="366"/>
      <c r="D49" s="367"/>
    </row>
    <row r="50" spans="1:4" ht="13.5" customHeight="1" thickBot="1">
      <c r="A50" s="360"/>
      <c r="B50" s="365"/>
      <c r="C50" s="366"/>
      <c r="D50" s="375"/>
    </row>
    <row r="51" spans="1:4" ht="13.5" customHeight="1" thickBot="1">
      <c r="A51" s="95"/>
      <c r="B51" s="365"/>
      <c r="C51" s="366"/>
      <c r="D51" s="376"/>
    </row>
    <row r="52" spans="1:4">
      <c r="A52" s="11"/>
      <c r="B52" s="11"/>
      <c r="C52" s="377"/>
      <c r="D52" s="11"/>
    </row>
    <row r="53" spans="1:4" ht="12" customHeight="1">
      <c r="A53" s="11"/>
      <c r="B53" s="11"/>
      <c r="C53" s="11"/>
      <c r="D53" s="11"/>
    </row>
    <row r="54" spans="1:4" ht="12" customHeight="1">
      <c r="A54" s="11"/>
      <c r="B54" s="11"/>
      <c r="C54" s="11"/>
      <c r="D54" s="11"/>
    </row>
    <row r="55" spans="1:4" ht="15" customHeight="1">
      <c r="A55" s="90" t="s">
        <v>448</v>
      </c>
      <c r="B55" s="404"/>
      <c r="C55" s="413" t="str">
        <f>'NAZWA JEDNOSTKI,SPORZĄDZIŁ,DATA'!I3</f>
        <v>2023-02-15</v>
      </c>
      <c r="D55" s="90"/>
    </row>
    <row r="56" spans="1:4" ht="15" customHeight="1">
      <c r="A56" s="402"/>
      <c r="B56" s="403"/>
      <c r="C56" s="403" t="s">
        <v>147</v>
      </c>
      <c r="D56" s="403"/>
    </row>
    <row r="61" spans="1:4" ht="15">
      <c r="B61"/>
    </row>
    <row r="62" spans="1:4" ht="15">
      <c r="B62"/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topLeftCell="A16" zoomScaleNormal="100" zoomScaleSheetLayoutView="100" workbookViewId="0">
      <selection activeCell="H23" sqref="H23"/>
    </sheetView>
  </sheetViews>
  <sheetFormatPr defaultColWidth="9.140625"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5" ht="21.95" customHeight="1">
      <c r="A1" s="9"/>
      <c r="B1" s="541" t="str">
        <f>'NAZWA JEDNOSTKI,SPORZĄDZIŁ,DATA'!B3</f>
        <v>Szkoła Podstawowa Nr 33</v>
      </c>
      <c r="C1" s="577" t="s">
        <v>398</v>
      </c>
      <c r="D1" s="577"/>
    </row>
    <row r="2" spans="1:5" ht="21.95" customHeight="1">
      <c r="B2" s="541"/>
      <c r="C2" s="577"/>
      <c r="D2" s="577"/>
    </row>
    <row r="3" spans="1:5" ht="12.75" customHeight="1">
      <c r="A3" s="578"/>
      <c r="B3" s="578"/>
      <c r="C3" s="578"/>
      <c r="D3" s="578"/>
    </row>
    <row r="4" spans="1:5" ht="12" customHeight="1">
      <c r="A4" s="66"/>
      <c r="B4" s="66"/>
      <c r="C4" s="66"/>
      <c r="D4" s="66"/>
    </row>
    <row r="5" spans="1:5" ht="15.75">
      <c r="A5" s="10"/>
      <c r="B5" s="10"/>
      <c r="C5" s="10"/>
      <c r="D5" s="10"/>
    </row>
    <row r="6" spans="1:5" ht="38.25" customHeight="1">
      <c r="A6" s="581" t="s">
        <v>425</v>
      </c>
      <c r="B6" s="581"/>
      <c r="C6" s="581"/>
      <c r="D6" s="581"/>
      <c r="E6" s="63"/>
    </row>
    <row r="7" spans="1:5">
      <c r="A7" s="72"/>
      <c r="B7" s="71" t="s">
        <v>219</v>
      </c>
      <c r="C7" s="71" t="s">
        <v>493</v>
      </c>
      <c r="D7" s="72" t="s">
        <v>204</v>
      </c>
    </row>
    <row r="8" spans="1:5">
      <c r="A8" s="72" t="s">
        <v>36</v>
      </c>
      <c r="B8" s="72" t="s">
        <v>192</v>
      </c>
      <c r="C8" s="352"/>
      <c r="D8" s="353"/>
    </row>
    <row r="9" spans="1:5">
      <c r="A9" s="72" t="s">
        <v>50</v>
      </c>
      <c r="B9" s="72" t="s">
        <v>220</v>
      </c>
      <c r="C9" s="346">
        <v>660067.30000000005</v>
      </c>
      <c r="D9" s="346"/>
    </row>
    <row r="10" spans="1:5">
      <c r="A10" s="73" t="s">
        <v>11</v>
      </c>
      <c r="B10" s="76" t="s">
        <v>193</v>
      </c>
      <c r="C10" s="354"/>
      <c r="D10" s="346"/>
    </row>
    <row r="11" spans="1:5" ht="26.25" thickBot="1">
      <c r="A11" s="73"/>
      <c r="B11" s="332" t="s">
        <v>427</v>
      </c>
      <c r="C11" s="355"/>
      <c r="D11" s="356"/>
    </row>
    <row r="12" spans="1:5" ht="13.5" customHeight="1" thickBot="1">
      <c r="A12" s="73"/>
      <c r="B12" s="333"/>
      <c r="C12" s="357"/>
      <c r="D12" s="356"/>
    </row>
    <row r="13" spans="1:5" ht="13.5" customHeight="1" thickBot="1">
      <c r="A13" s="73"/>
      <c r="B13" s="333"/>
      <c r="C13" s="357"/>
      <c r="D13" s="356"/>
    </row>
    <row r="14" spans="1:5" ht="13.5" customHeight="1" thickBot="1">
      <c r="A14" s="73"/>
      <c r="B14" s="333"/>
      <c r="C14" s="357"/>
      <c r="D14" s="356"/>
    </row>
    <row r="15" spans="1:5">
      <c r="A15" s="73" t="s">
        <v>28</v>
      </c>
      <c r="B15" s="76" t="s">
        <v>194</v>
      </c>
      <c r="C15" s="358"/>
      <c r="D15" s="346"/>
    </row>
    <row r="16" spans="1:5" ht="30" customHeight="1" thickBot="1">
      <c r="A16" s="73"/>
      <c r="B16" s="332" t="s">
        <v>428</v>
      </c>
      <c r="C16" s="355"/>
      <c r="D16" s="356"/>
    </row>
    <row r="17" spans="1:4" ht="13.5" customHeight="1" thickBot="1">
      <c r="A17" s="73"/>
      <c r="B17" s="320"/>
      <c r="C17" s="359"/>
      <c r="D17" s="321"/>
    </row>
    <row r="18" spans="1:4" ht="13.5" customHeight="1" thickBot="1">
      <c r="A18" s="73"/>
      <c r="B18" s="333"/>
      <c r="C18" s="357"/>
      <c r="D18" s="356"/>
    </row>
    <row r="19" spans="1:4" ht="13.5" customHeight="1" thickBot="1">
      <c r="A19" s="73"/>
      <c r="B19" s="333"/>
      <c r="C19" s="357"/>
      <c r="D19" s="356"/>
    </row>
    <row r="20" spans="1:4">
      <c r="A20" s="73" t="s">
        <v>76</v>
      </c>
      <c r="B20" s="76" t="s">
        <v>221</v>
      </c>
      <c r="C20" s="358"/>
      <c r="D20" s="346"/>
    </row>
    <row r="21" spans="1:4" ht="26.25" thickBot="1">
      <c r="A21" s="73"/>
      <c r="B21" s="332" t="s">
        <v>427</v>
      </c>
      <c r="C21" s="355"/>
      <c r="D21" s="356"/>
    </row>
    <row r="22" spans="1:4" ht="13.5" customHeight="1" thickBot="1">
      <c r="A22" s="73"/>
      <c r="B22" s="333"/>
      <c r="C22" s="357"/>
      <c r="D22" s="356"/>
    </row>
    <row r="23" spans="1:4" ht="13.5" customHeight="1" thickBot="1">
      <c r="A23" s="73"/>
      <c r="B23" s="333"/>
      <c r="C23" s="357"/>
      <c r="D23" s="356"/>
    </row>
    <row r="24" spans="1:4" ht="13.5" customHeight="1" thickBot="1">
      <c r="A24" s="73"/>
      <c r="B24" s="333"/>
      <c r="C24" s="357"/>
      <c r="D24" s="356"/>
    </row>
    <row r="25" spans="1:4" ht="31.5" customHeight="1">
      <c r="A25" s="73" t="s">
        <v>222</v>
      </c>
      <c r="B25" s="332" t="s">
        <v>216</v>
      </c>
      <c r="C25" s="358">
        <v>0.01</v>
      </c>
      <c r="D25" s="346"/>
    </row>
    <row r="26" spans="1:4" ht="30.75" customHeight="1" thickBot="1">
      <c r="A26" s="73"/>
      <c r="B26" s="332" t="s">
        <v>427</v>
      </c>
      <c r="C26" s="355"/>
      <c r="D26" s="356"/>
    </row>
    <row r="27" spans="1:4" ht="13.5" customHeight="1" thickBot="1">
      <c r="A27" s="73"/>
      <c r="B27" s="333" t="s">
        <v>532</v>
      </c>
      <c r="C27" s="357">
        <v>0.01</v>
      </c>
      <c r="D27" s="356"/>
    </row>
    <row r="28" spans="1:4" ht="13.5" customHeight="1" thickBot="1">
      <c r="A28" s="73"/>
      <c r="B28" s="333"/>
      <c r="C28" s="357"/>
      <c r="D28" s="356"/>
    </row>
    <row r="29" spans="1:4" ht="13.5" customHeight="1" thickBot="1">
      <c r="A29" s="73"/>
      <c r="B29" s="333"/>
      <c r="C29" s="357"/>
      <c r="D29" s="356"/>
    </row>
    <row r="30" spans="1:4">
      <c r="A30" s="71" t="s">
        <v>217</v>
      </c>
      <c r="B30" s="72" t="s">
        <v>224</v>
      </c>
      <c r="C30" s="358"/>
      <c r="D30" s="346"/>
    </row>
    <row r="31" spans="1:4" ht="26.25" thickBot="1">
      <c r="A31" s="73"/>
      <c r="B31" s="332" t="s">
        <v>427</v>
      </c>
      <c r="C31" s="355"/>
      <c r="D31" s="356"/>
    </row>
    <row r="32" spans="1:4" ht="13.5" customHeight="1" thickBot="1">
      <c r="A32" s="360"/>
      <c r="B32" s="335"/>
      <c r="C32" s="357"/>
      <c r="D32" s="361"/>
    </row>
    <row r="33" spans="1:4" ht="13.5" customHeight="1" thickBot="1">
      <c r="A33" s="95"/>
      <c r="B33" s="362"/>
      <c r="C33" s="357"/>
      <c r="D33" s="363"/>
    </row>
    <row r="34" spans="1:4" ht="13.5" customHeight="1" thickBot="1">
      <c r="A34" s="95"/>
      <c r="B34" s="362"/>
      <c r="C34" s="357"/>
      <c r="D34" s="363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 ht="15">
      <c r="A37" s="11"/>
      <c r="B37" s="404"/>
      <c r="C37" s="413" t="str">
        <f>'NAZWA JEDNOSTKI,SPORZĄDZIŁ,DATA'!I3</f>
        <v>2023-02-15</v>
      </c>
      <c r="D37" s="11"/>
    </row>
    <row r="38" spans="1:4" ht="15">
      <c r="A38" s="11"/>
      <c r="B38" s="404"/>
      <c r="C38" s="404" t="s">
        <v>147</v>
      </c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 ht="14.25" customHeight="1">
      <c r="A42" s="90" t="s">
        <v>449</v>
      </c>
      <c r="B42" s="90"/>
      <c r="C42" s="90"/>
      <c r="D42" s="90"/>
    </row>
    <row r="43" spans="1:4" ht="13.5" customHeight="1">
      <c r="A43" s="402"/>
      <c r="B43"/>
      <c r="C43" s="403"/>
      <c r="D43" s="403"/>
    </row>
    <row r="44" spans="1:4" ht="12.75" customHeight="1">
      <c r="A44" s="406"/>
      <c r="B44"/>
      <c r="C44" s="66"/>
      <c r="D44" s="66"/>
    </row>
    <row r="45" spans="1:4">
      <c r="A45" s="67"/>
      <c r="B45" s="67"/>
      <c r="C45" s="67"/>
      <c r="D45" s="67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opLeftCell="A9" zoomScaleNormal="100" zoomScaleSheetLayoutView="100" workbookViewId="0">
      <selection activeCell="B31" sqref="B31:D31"/>
    </sheetView>
  </sheetViews>
  <sheetFormatPr defaultColWidth="9.140625"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589" t="str">
        <f>'NAZWA JEDNOSTKI,SPORZĄDZIŁ,DATA'!B3</f>
        <v>Szkoła Podstawowa Nr 33</v>
      </c>
      <c r="B1" s="541"/>
      <c r="C1" s="541"/>
      <c r="D1" s="541"/>
      <c r="E1" s="577" t="s">
        <v>399</v>
      </c>
      <c r="F1" s="577"/>
      <c r="G1" s="63"/>
      <c r="H1" s="68"/>
    </row>
    <row r="2" spans="1:11" ht="21.95" customHeight="1">
      <c r="A2" s="589"/>
      <c r="B2" s="541"/>
      <c r="C2" s="541"/>
      <c r="D2" s="541"/>
      <c r="E2" s="577"/>
      <c r="F2" s="577"/>
      <c r="G2" s="63"/>
      <c r="H2" s="69"/>
    </row>
    <row r="3" spans="1:11" ht="16.5" customHeight="1">
      <c r="A3" s="69"/>
      <c r="B3" s="69"/>
      <c r="C3" s="69"/>
      <c r="D3" s="69"/>
      <c r="E3" s="9"/>
      <c r="F3" s="9"/>
      <c r="G3" s="63"/>
      <c r="H3" s="69"/>
    </row>
    <row r="4" spans="1:11" ht="13.5" customHeight="1">
      <c r="A4" s="10"/>
      <c r="B4" s="10"/>
      <c r="C4" s="10"/>
      <c r="D4" s="10"/>
      <c r="E4" s="10"/>
      <c r="F4" s="10"/>
      <c r="G4" s="10"/>
      <c r="H4" s="10"/>
      <c r="I4" s="70"/>
      <c r="J4" s="70"/>
      <c r="K4" s="70"/>
    </row>
    <row r="5" spans="1:11" ht="31.5" customHeight="1">
      <c r="A5" s="581" t="s">
        <v>225</v>
      </c>
      <c r="B5" s="581"/>
      <c r="C5" s="581"/>
      <c r="D5" s="581"/>
      <c r="E5" s="581"/>
      <c r="F5" s="581"/>
      <c r="G5" s="10"/>
      <c r="H5" s="10"/>
      <c r="I5" s="70"/>
      <c r="J5" s="70"/>
      <c r="K5" s="70"/>
    </row>
    <row r="6" spans="1:11" ht="12.75" customHeight="1">
      <c r="A6" s="588" t="s">
        <v>78</v>
      </c>
      <c r="B6" s="588"/>
      <c r="C6" s="588"/>
      <c r="D6" s="588"/>
      <c r="E6" s="71" t="s">
        <v>493</v>
      </c>
      <c r="F6" s="72" t="s">
        <v>226</v>
      </c>
    </row>
    <row r="7" spans="1:11" ht="12.75" customHeight="1">
      <c r="A7" s="73" t="s">
        <v>205</v>
      </c>
      <c r="B7" s="587" t="s">
        <v>227</v>
      </c>
      <c r="C7" s="587"/>
      <c r="D7" s="587"/>
      <c r="E7" s="74"/>
      <c r="F7" s="75"/>
    </row>
    <row r="8" spans="1:11">
      <c r="A8" s="73" t="s">
        <v>36</v>
      </c>
      <c r="B8" s="76" t="s">
        <v>228</v>
      </c>
      <c r="C8" s="76"/>
      <c r="D8" s="76"/>
      <c r="E8" s="74"/>
      <c r="F8" s="75"/>
    </row>
    <row r="9" spans="1:11" ht="12.75" customHeight="1" thickBot="1">
      <c r="A9" s="73"/>
      <c r="B9" s="594" t="s">
        <v>229</v>
      </c>
      <c r="C9" s="594"/>
      <c r="D9" s="594"/>
      <c r="E9" s="230"/>
      <c r="F9" s="311"/>
    </row>
    <row r="10" spans="1:11" ht="12.75" customHeight="1" thickBot="1">
      <c r="A10" s="310"/>
      <c r="B10" s="595"/>
      <c r="C10" s="596"/>
      <c r="D10" s="597"/>
      <c r="E10" s="232"/>
      <c r="F10" s="313"/>
    </row>
    <row r="11" spans="1:11" ht="12" hidden="1" customHeight="1" thickBot="1">
      <c r="A11" s="73"/>
      <c r="B11" s="598"/>
      <c r="C11" s="599"/>
      <c r="D11" s="599"/>
      <c r="E11" s="232"/>
      <c r="F11" s="312"/>
    </row>
    <row r="12" spans="1:11" ht="12.75" hidden="1" customHeight="1" thickBot="1">
      <c r="A12" s="73"/>
      <c r="B12" s="582"/>
      <c r="C12" s="583"/>
      <c r="D12" s="583"/>
      <c r="E12" s="232"/>
      <c r="F12" s="229"/>
    </row>
    <row r="13" spans="1:11" ht="12.75" customHeight="1">
      <c r="A13" s="73" t="s">
        <v>217</v>
      </c>
      <c r="B13" s="585" t="s">
        <v>230</v>
      </c>
      <c r="C13" s="585"/>
      <c r="D13" s="585"/>
      <c r="E13" s="231"/>
      <c r="F13" s="75"/>
    </row>
    <row r="14" spans="1:11" ht="12.75" customHeight="1" thickBot="1">
      <c r="A14" s="73"/>
      <c r="B14" s="585" t="s">
        <v>229</v>
      </c>
      <c r="C14" s="585"/>
      <c r="D14" s="585"/>
      <c r="E14" s="230"/>
      <c r="F14" s="75"/>
    </row>
    <row r="15" spans="1:11" ht="12.75" customHeight="1" thickBot="1">
      <c r="A15" s="73"/>
      <c r="B15" s="585"/>
      <c r="C15" s="585"/>
      <c r="D15" s="586"/>
      <c r="E15" s="232"/>
      <c r="F15" s="229"/>
    </row>
    <row r="16" spans="1:11" ht="12.75" hidden="1" customHeight="1" thickBot="1">
      <c r="A16" s="73"/>
      <c r="B16" s="582"/>
      <c r="C16" s="583"/>
      <c r="D16" s="583"/>
      <c r="E16" s="232"/>
      <c r="F16" s="229"/>
    </row>
    <row r="17" spans="1:6" ht="12.75" hidden="1" customHeight="1" thickBot="1">
      <c r="A17" s="73"/>
      <c r="B17" s="582"/>
      <c r="C17" s="583"/>
      <c r="D17" s="583"/>
      <c r="E17" s="232"/>
      <c r="F17" s="229"/>
    </row>
    <row r="18" spans="1:6">
      <c r="A18" s="73" t="s">
        <v>231</v>
      </c>
      <c r="B18" s="584" t="s">
        <v>232</v>
      </c>
      <c r="C18" s="584"/>
      <c r="D18" s="584"/>
      <c r="E18" s="231"/>
      <c r="F18" s="75"/>
    </row>
    <row r="19" spans="1:6" ht="12.75" customHeight="1" thickBot="1">
      <c r="A19" s="73"/>
      <c r="B19" s="585" t="s">
        <v>229</v>
      </c>
      <c r="C19" s="585"/>
      <c r="D19" s="585"/>
      <c r="E19" s="230"/>
      <c r="F19" s="75"/>
    </row>
    <row r="20" spans="1:6" ht="12.75" customHeight="1" thickBot="1">
      <c r="A20" s="73"/>
      <c r="B20" s="585"/>
      <c r="C20" s="585"/>
      <c r="D20" s="586"/>
      <c r="E20" s="232"/>
      <c r="F20" s="229"/>
    </row>
    <row r="21" spans="1:6" ht="12.75" hidden="1" customHeight="1" thickBot="1">
      <c r="A21" s="73"/>
      <c r="B21" s="582"/>
      <c r="C21" s="583"/>
      <c r="D21" s="583"/>
      <c r="E21" s="232"/>
      <c r="F21" s="229"/>
    </row>
    <row r="22" spans="1:6" ht="12.75" hidden="1" customHeight="1" thickBot="1">
      <c r="A22" s="73"/>
      <c r="B22" s="582"/>
      <c r="C22" s="583"/>
      <c r="D22" s="583"/>
      <c r="E22" s="232"/>
      <c r="F22" s="229"/>
    </row>
    <row r="23" spans="1:6" ht="12.75" customHeight="1">
      <c r="A23" s="73" t="s">
        <v>233</v>
      </c>
      <c r="B23" s="585" t="s">
        <v>234</v>
      </c>
      <c r="C23" s="585"/>
      <c r="D23" s="585"/>
      <c r="E23" s="231"/>
      <c r="F23" s="75"/>
    </row>
    <row r="24" spans="1:6" ht="12.75" customHeight="1" thickBot="1">
      <c r="A24" s="73"/>
      <c r="B24" s="585" t="s">
        <v>229</v>
      </c>
      <c r="C24" s="585"/>
      <c r="D24" s="585"/>
      <c r="E24" s="230"/>
      <c r="F24" s="75"/>
    </row>
    <row r="25" spans="1:6" ht="12" customHeight="1" thickBot="1">
      <c r="A25" s="73"/>
      <c r="B25" s="585"/>
      <c r="C25" s="585"/>
      <c r="D25" s="586"/>
      <c r="E25" s="232"/>
      <c r="F25" s="229"/>
    </row>
    <row r="26" spans="1:6" ht="12" hidden="1" customHeight="1" thickBot="1">
      <c r="A26" s="73"/>
      <c r="B26" s="582"/>
      <c r="C26" s="583"/>
      <c r="D26" s="583"/>
      <c r="E26" s="232"/>
      <c r="F26" s="229"/>
    </row>
    <row r="27" spans="1:6" ht="12" hidden="1" customHeight="1" thickBot="1">
      <c r="A27" s="73"/>
      <c r="B27" s="582"/>
      <c r="C27" s="583"/>
      <c r="D27" s="583"/>
      <c r="E27" s="232"/>
      <c r="F27" s="229"/>
    </row>
    <row r="28" spans="1:6">
      <c r="A28" s="73" t="s">
        <v>211</v>
      </c>
      <c r="B28" s="587" t="s">
        <v>235</v>
      </c>
      <c r="C28" s="587"/>
      <c r="D28" s="600"/>
      <c r="E28" s="260">
        <v>7138325.0999999996</v>
      </c>
      <c r="F28" s="229"/>
    </row>
    <row r="29" spans="1:6" ht="12.75" customHeight="1">
      <c r="A29" s="73" t="s">
        <v>50</v>
      </c>
      <c r="B29" s="585" t="s">
        <v>236</v>
      </c>
      <c r="C29" s="585"/>
      <c r="D29" s="585"/>
      <c r="E29" s="231">
        <v>471040.18</v>
      </c>
      <c r="F29" s="75"/>
    </row>
    <row r="30" spans="1:6" ht="12.75" customHeight="1" thickBot="1">
      <c r="A30" s="73"/>
      <c r="B30" s="585" t="s">
        <v>229</v>
      </c>
      <c r="C30" s="585"/>
      <c r="D30" s="585"/>
      <c r="E30" s="230"/>
      <c r="F30" s="75"/>
    </row>
    <row r="31" spans="1:6" ht="27.75" customHeight="1" thickBot="1">
      <c r="A31" s="73"/>
      <c r="B31" s="585" t="s">
        <v>531</v>
      </c>
      <c r="C31" s="585"/>
      <c r="D31" s="586"/>
      <c r="E31" s="232">
        <v>5400</v>
      </c>
      <c r="F31" s="229"/>
    </row>
    <row r="32" spans="1:6" ht="10.5" customHeight="1" thickBot="1">
      <c r="A32" s="73"/>
      <c r="B32" s="582"/>
      <c r="C32" s="583"/>
      <c r="D32" s="583"/>
      <c r="E32" s="232"/>
      <c r="F32" s="229"/>
    </row>
    <row r="33" spans="1:6" ht="11.25" customHeight="1" thickBot="1">
      <c r="A33" s="73"/>
      <c r="B33" s="582"/>
      <c r="C33" s="583"/>
      <c r="D33" s="583"/>
      <c r="E33" s="232"/>
      <c r="F33" s="229"/>
    </row>
    <row r="34" spans="1:6">
      <c r="A34" s="73" t="s">
        <v>210</v>
      </c>
      <c r="B34" s="584" t="s">
        <v>237</v>
      </c>
      <c r="C34" s="584"/>
      <c r="D34" s="584"/>
      <c r="E34" s="445">
        <v>251739.82</v>
      </c>
      <c r="F34" s="75"/>
    </row>
    <row r="35" spans="1:6" ht="12.75" customHeight="1" thickBot="1">
      <c r="A35" s="73"/>
      <c r="B35" s="585" t="s">
        <v>229</v>
      </c>
      <c r="C35" s="585"/>
      <c r="D35" s="585"/>
      <c r="E35" s="230"/>
      <c r="F35" s="75"/>
    </row>
    <row r="36" spans="1:6" ht="25.5" customHeight="1" thickBot="1">
      <c r="A36" s="73"/>
      <c r="B36" s="585" t="s">
        <v>530</v>
      </c>
      <c r="C36" s="585"/>
      <c r="D36" s="586"/>
      <c r="E36" s="232">
        <v>435.18</v>
      </c>
      <c r="F36" s="229"/>
    </row>
    <row r="37" spans="1:6" ht="9.75" customHeight="1" thickBot="1">
      <c r="A37" s="73"/>
      <c r="B37" s="582"/>
      <c r="C37" s="583"/>
      <c r="D37" s="583"/>
      <c r="E37" s="232"/>
      <c r="F37" s="229"/>
    </row>
    <row r="38" spans="1:6" ht="9.75" customHeight="1" thickBot="1">
      <c r="A38" s="73"/>
      <c r="B38" s="582"/>
      <c r="C38" s="583"/>
      <c r="D38" s="583"/>
      <c r="E38" s="232"/>
      <c r="F38" s="229"/>
    </row>
    <row r="39" spans="1:6">
      <c r="A39" s="73" t="s">
        <v>217</v>
      </c>
      <c r="B39" s="584" t="s">
        <v>238</v>
      </c>
      <c r="C39" s="584"/>
      <c r="D39" s="584"/>
      <c r="E39" s="231"/>
      <c r="F39" s="75"/>
    </row>
    <row r="40" spans="1:6" ht="12.75" customHeight="1" thickBot="1">
      <c r="A40" s="73"/>
      <c r="B40" s="585" t="s">
        <v>229</v>
      </c>
      <c r="C40" s="585"/>
      <c r="D40" s="585"/>
      <c r="E40" s="230"/>
      <c r="F40" s="75"/>
    </row>
    <row r="41" spans="1:6" ht="12.75" customHeight="1" thickBot="1">
      <c r="A41" s="73"/>
      <c r="B41" s="592"/>
      <c r="C41" s="593"/>
      <c r="D41" s="593"/>
      <c r="E41" s="232"/>
      <c r="F41" s="229"/>
    </row>
    <row r="42" spans="1:6" ht="12.75" hidden="1" customHeight="1" thickBot="1">
      <c r="A42" s="73"/>
      <c r="B42" s="582"/>
      <c r="C42" s="583"/>
      <c r="D42" s="583"/>
      <c r="E42" s="232"/>
      <c r="F42" s="229"/>
    </row>
    <row r="43" spans="1:6" ht="12.75" hidden="1" customHeight="1" thickBot="1">
      <c r="A43" s="73"/>
      <c r="B43" s="585"/>
      <c r="C43" s="585"/>
      <c r="D43" s="586"/>
      <c r="E43" s="232"/>
      <c r="F43" s="229"/>
    </row>
    <row r="44" spans="1:6">
      <c r="A44" s="73" t="s">
        <v>239</v>
      </c>
      <c r="B44" s="584" t="s">
        <v>240</v>
      </c>
      <c r="C44" s="584"/>
      <c r="D44" s="584"/>
      <c r="E44" s="231"/>
      <c r="F44" s="75"/>
    </row>
    <row r="45" spans="1:6" ht="12.75" customHeight="1" thickBot="1">
      <c r="A45" s="73"/>
      <c r="B45" s="585" t="s">
        <v>229</v>
      </c>
      <c r="C45" s="585"/>
      <c r="D45" s="585"/>
      <c r="E45" s="230"/>
      <c r="F45" s="75"/>
    </row>
    <row r="46" spans="1:6" ht="12.75" customHeight="1" thickBot="1">
      <c r="A46" s="73"/>
      <c r="B46" s="585"/>
      <c r="C46" s="585"/>
      <c r="D46" s="586"/>
      <c r="E46" s="232"/>
      <c r="F46" s="229"/>
    </row>
    <row r="47" spans="1:6" ht="12.75" hidden="1" customHeight="1" thickBot="1">
      <c r="A47" s="73"/>
      <c r="B47" s="582"/>
      <c r="C47" s="583"/>
      <c r="D47" s="583"/>
      <c r="E47" s="232"/>
      <c r="F47" s="229"/>
    </row>
    <row r="48" spans="1:6" ht="12.75" hidden="1" customHeight="1" thickBot="1">
      <c r="A48" s="73"/>
      <c r="B48" s="582"/>
      <c r="C48" s="583"/>
      <c r="D48" s="583"/>
      <c r="E48" s="232"/>
      <c r="F48" s="229"/>
    </row>
    <row r="49" spans="1:6">
      <c r="A49" s="73" t="s">
        <v>241</v>
      </c>
      <c r="B49" s="584" t="s">
        <v>242</v>
      </c>
      <c r="C49" s="584"/>
      <c r="D49" s="584"/>
      <c r="E49" s="231"/>
      <c r="F49" s="75"/>
    </row>
    <row r="50" spans="1:6" ht="12.75" customHeight="1" thickBot="1">
      <c r="A50" s="73"/>
      <c r="B50" s="585" t="s">
        <v>229</v>
      </c>
      <c r="C50" s="585"/>
      <c r="D50" s="585"/>
      <c r="E50" s="230"/>
      <c r="F50" s="75"/>
    </row>
    <row r="51" spans="1:6" ht="12.75" customHeight="1" thickBot="1">
      <c r="A51" s="73"/>
      <c r="B51" s="585"/>
      <c r="C51" s="585"/>
      <c r="D51" s="586"/>
      <c r="E51" s="232"/>
      <c r="F51" s="229"/>
    </row>
    <row r="52" spans="1:6" ht="12.75" hidden="1" customHeight="1">
      <c r="A52" s="73"/>
      <c r="B52" s="582"/>
      <c r="C52" s="583"/>
      <c r="D52" s="583"/>
      <c r="E52" s="260"/>
      <c r="F52" s="229"/>
    </row>
    <row r="53" spans="1:6" ht="12.75" hidden="1" customHeight="1">
      <c r="A53" s="73"/>
      <c r="B53" s="582"/>
      <c r="C53" s="583"/>
      <c r="D53" s="583"/>
      <c r="E53" s="314"/>
      <c r="F53" s="229"/>
    </row>
    <row r="54" spans="1:6" ht="12.75" customHeight="1">
      <c r="A54" s="73" t="s">
        <v>243</v>
      </c>
      <c r="B54" s="585" t="s">
        <v>244</v>
      </c>
      <c r="C54" s="585"/>
      <c r="D54" s="585"/>
      <c r="E54" s="231"/>
      <c r="F54" s="75"/>
    </row>
    <row r="55" spans="1:6" ht="12.75" customHeight="1" thickBot="1">
      <c r="A55" s="73"/>
      <c r="B55" s="585" t="s">
        <v>229</v>
      </c>
      <c r="C55" s="585"/>
      <c r="D55" s="585"/>
      <c r="E55" s="230"/>
      <c r="F55" s="75"/>
    </row>
    <row r="56" spans="1:6" ht="12.75" customHeight="1" thickBot="1">
      <c r="A56" s="73"/>
      <c r="B56" s="585"/>
      <c r="C56" s="585"/>
      <c r="D56" s="586"/>
      <c r="E56" s="232"/>
      <c r="F56" s="229"/>
    </row>
    <row r="57" spans="1:6" ht="12.75" hidden="1" customHeight="1">
      <c r="A57" s="73"/>
      <c r="B57" s="582"/>
      <c r="C57" s="583"/>
      <c r="D57" s="583"/>
      <c r="E57" s="260"/>
      <c r="F57" s="229"/>
    </row>
    <row r="58" spans="1:6" ht="12.75" hidden="1" customHeight="1">
      <c r="A58" s="73"/>
      <c r="B58" s="582"/>
      <c r="C58" s="583"/>
      <c r="D58" s="583"/>
      <c r="E58" s="314"/>
      <c r="F58" s="229"/>
    </row>
    <row r="59" spans="1:6">
      <c r="A59" s="73" t="s">
        <v>245</v>
      </c>
      <c r="B59" s="584" t="s">
        <v>246</v>
      </c>
      <c r="C59" s="584"/>
      <c r="D59" s="584"/>
      <c r="E59" s="231"/>
      <c r="F59" s="75"/>
    </row>
    <row r="60" spans="1:6" ht="12.75" customHeight="1" thickBot="1">
      <c r="A60" s="73"/>
      <c r="B60" s="585" t="s">
        <v>229</v>
      </c>
      <c r="C60" s="585"/>
      <c r="D60" s="585"/>
      <c r="E60" s="230"/>
      <c r="F60" s="75"/>
    </row>
    <row r="61" spans="1:6" ht="12.75" customHeight="1" thickBot="1">
      <c r="A61" s="73"/>
      <c r="B61" s="585"/>
      <c r="C61" s="585"/>
      <c r="D61" s="586"/>
      <c r="E61" s="232"/>
      <c r="F61" s="229"/>
    </row>
    <row r="62" spans="1:6" ht="12.75" hidden="1" customHeight="1">
      <c r="A62" s="73"/>
      <c r="B62" s="582"/>
      <c r="C62" s="583"/>
      <c r="D62" s="583"/>
      <c r="E62" s="260"/>
      <c r="F62" s="229"/>
    </row>
    <row r="63" spans="1:6" ht="12.75" hidden="1" customHeight="1">
      <c r="A63" s="73"/>
      <c r="B63" s="582"/>
      <c r="C63" s="583"/>
      <c r="D63" s="583"/>
      <c r="E63" s="314"/>
      <c r="F63" s="229"/>
    </row>
    <row r="64" spans="1:6" ht="14.25" customHeight="1">
      <c r="A64" s="73" t="s">
        <v>247</v>
      </c>
      <c r="B64" s="590" t="s">
        <v>248</v>
      </c>
      <c r="C64" s="590"/>
      <c r="D64" s="591"/>
      <c r="E64" s="260"/>
      <c r="F64" s="229"/>
    </row>
    <row r="65" spans="1:6" ht="12.75" customHeight="1">
      <c r="A65" s="73" t="s">
        <v>50</v>
      </c>
      <c r="B65" s="585" t="s">
        <v>249</v>
      </c>
      <c r="C65" s="585"/>
      <c r="D65" s="585"/>
      <c r="E65" s="231"/>
      <c r="F65" s="75"/>
    </row>
    <row r="66" spans="1:6" ht="12.75" customHeight="1" thickBot="1">
      <c r="A66" s="73"/>
      <c r="B66" s="585" t="s">
        <v>229</v>
      </c>
      <c r="C66" s="585"/>
      <c r="D66" s="585"/>
      <c r="E66" s="230"/>
      <c r="F66" s="75"/>
    </row>
    <row r="67" spans="1:6" ht="12.75" customHeight="1" thickBot="1">
      <c r="A67" s="73"/>
      <c r="B67" s="585"/>
      <c r="C67" s="585"/>
      <c r="D67" s="586"/>
      <c r="E67" s="232"/>
      <c r="F67" s="229"/>
    </row>
    <row r="68" spans="1:6" ht="12.75" hidden="1" customHeight="1">
      <c r="A68" s="73"/>
      <c r="B68" s="582"/>
      <c r="C68" s="583"/>
      <c r="D68" s="583"/>
      <c r="E68" s="260"/>
      <c r="F68" s="229"/>
    </row>
    <row r="69" spans="1:6" ht="12.75" hidden="1" customHeight="1">
      <c r="A69" s="73"/>
      <c r="B69" s="582"/>
      <c r="C69" s="583"/>
      <c r="D69" s="583"/>
      <c r="E69" s="314"/>
      <c r="F69" s="229"/>
    </row>
    <row r="70" spans="1:6" ht="12.75" customHeight="1">
      <c r="A70" s="73" t="s">
        <v>210</v>
      </c>
      <c r="B70" s="585" t="s">
        <v>250</v>
      </c>
      <c r="C70" s="585"/>
      <c r="D70" s="585"/>
      <c r="E70" s="231"/>
      <c r="F70" s="75"/>
    </row>
    <row r="71" spans="1:6" ht="12.75" customHeight="1" thickBot="1">
      <c r="A71" s="73"/>
      <c r="B71" s="585" t="s">
        <v>229</v>
      </c>
      <c r="C71" s="585"/>
      <c r="D71" s="585"/>
      <c r="E71" s="230"/>
      <c r="F71" s="75"/>
    </row>
    <row r="72" spans="1:6" ht="12.75" customHeight="1" thickBot="1">
      <c r="A72" s="73"/>
      <c r="B72" s="585"/>
      <c r="C72" s="585"/>
      <c r="D72" s="586"/>
      <c r="E72" s="232"/>
      <c r="F72" s="229"/>
    </row>
    <row r="73" spans="1:6" ht="12.75" hidden="1" customHeight="1">
      <c r="A73" s="73"/>
      <c r="B73" s="582"/>
      <c r="C73" s="583"/>
      <c r="D73" s="583"/>
      <c r="E73" s="260"/>
      <c r="F73" s="229"/>
    </row>
    <row r="74" spans="1:6" ht="12.75" hidden="1" customHeight="1">
      <c r="A74" s="73"/>
      <c r="B74" s="582"/>
      <c r="C74" s="583"/>
      <c r="D74" s="583"/>
      <c r="E74" s="314"/>
      <c r="F74" s="229"/>
    </row>
    <row r="75" spans="1:6" s="77" customFormat="1" ht="15" customHeight="1">
      <c r="A75" s="73" t="s">
        <v>223</v>
      </c>
      <c r="B75" s="587" t="s">
        <v>251</v>
      </c>
      <c r="C75" s="587"/>
      <c r="D75" s="587"/>
      <c r="E75" s="231"/>
      <c r="F75" s="74"/>
    </row>
    <row r="76" spans="1:6" s="77" customFormat="1" ht="17.25" customHeight="1">
      <c r="A76" s="73" t="s">
        <v>50</v>
      </c>
      <c r="B76" s="584" t="s">
        <v>251</v>
      </c>
      <c r="C76" s="584"/>
      <c r="D76" s="584"/>
      <c r="E76" s="74"/>
      <c r="F76" s="74"/>
    </row>
    <row r="77" spans="1:6" ht="12.75" customHeight="1" thickBot="1">
      <c r="A77" s="73"/>
      <c r="B77" s="585" t="s">
        <v>229</v>
      </c>
      <c r="C77" s="585"/>
      <c r="D77" s="585"/>
      <c r="E77" s="230"/>
      <c r="F77" s="75"/>
    </row>
    <row r="78" spans="1:6" ht="12.75" customHeight="1" thickBot="1">
      <c r="A78" s="73"/>
      <c r="B78" s="585"/>
      <c r="C78" s="585"/>
      <c r="D78" s="586"/>
      <c r="E78" s="232"/>
      <c r="F78" s="229"/>
    </row>
    <row r="79" spans="1:6" ht="12.75" hidden="1" customHeight="1">
      <c r="A79" s="73"/>
      <c r="B79" s="582"/>
      <c r="C79" s="583"/>
      <c r="D79" s="583"/>
      <c r="E79" s="260"/>
      <c r="F79" s="229"/>
    </row>
    <row r="80" spans="1:6" ht="12.75" hidden="1" customHeight="1">
      <c r="A80" s="73"/>
      <c r="B80" s="582"/>
      <c r="C80" s="583"/>
      <c r="D80" s="583"/>
      <c r="E80" s="314"/>
      <c r="F80" s="229"/>
    </row>
    <row r="81" spans="1:10" s="77" customFormat="1" ht="15" customHeight="1">
      <c r="A81" s="73" t="s">
        <v>252</v>
      </c>
      <c r="B81" s="587" t="s">
        <v>253</v>
      </c>
      <c r="C81" s="587"/>
      <c r="D81" s="600"/>
      <c r="E81" s="260"/>
      <c r="F81" s="259"/>
    </row>
    <row r="82" spans="1:10" s="77" customFormat="1" ht="18" customHeight="1">
      <c r="A82" s="73" t="s">
        <v>50</v>
      </c>
      <c r="B82" s="584" t="s">
        <v>254</v>
      </c>
      <c r="C82" s="584"/>
      <c r="D82" s="584"/>
      <c r="E82" s="231"/>
      <c r="F82" s="74"/>
    </row>
    <row r="83" spans="1:10" ht="12.75" customHeight="1" thickBot="1">
      <c r="A83" s="73"/>
      <c r="B83" s="585" t="s">
        <v>229</v>
      </c>
      <c r="C83" s="585"/>
      <c r="D83" s="585"/>
      <c r="E83" s="230"/>
      <c r="F83" s="75"/>
    </row>
    <row r="84" spans="1:10" ht="12.75" customHeight="1" thickBot="1">
      <c r="A84" s="73"/>
      <c r="B84" s="585"/>
      <c r="C84" s="585"/>
      <c r="D84" s="586"/>
      <c r="E84" s="232"/>
      <c r="F84" s="229"/>
    </row>
    <row r="85" spans="1:10" ht="12.75" hidden="1" customHeight="1">
      <c r="A85" s="73"/>
      <c r="B85" s="582"/>
      <c r="C85" s="583"/>
      <c r="D85" s="583"/>
      <c r="E85" s="260"/>
      <c r="F85" s="229"/>
    </row>
    <row r="86" spans="1:10" ht="12.75" hidden="1" customHeight="1">
      <c r="A86" s="73"/>
      <c r="B86" s="582"/>
      <c r="C86" s="583"/>
      <c r="D86" s="583"/>
      <c r="E86" s="314"/>
      <c r="F86" s="229"/>
    </row>
    <row r="87" spans="1:10" s="77" customFormat="1" ht="15.75" customHeight="1">
      <c r="A87" s="73" t="s">
        <v>255</v>
      </c>
      <c r="B87" s="590" t="s">
        <v>256</v>
      </c>
      <c r="C87" s="590"/>
      <c r="D87" s="591"/>
      <c r="E87" s="260"/>
      <c r="F87" s="259"/>
      <c r="G87" s="10"/>
    </row>
    <row r="88" spans="1:10" s="77" customFormat="1" ht="15" customHeight="1">
      <c r="A88" s="73" t="s">
        <v>36</v>
      </c>
      <c r="B88" s="585" t="s">
        <v>254</v>
      </c>
      <c r="C88" s="585"/>
      <c r="D88" s="585"/>
      <c r="E88" s="231"/>
      <c r="F88" s="74"/>
      <c r="J88" s="78"/>
    </row>
    <row r="89" spans="1:10" ht="12.75" customHeight="1" thickBot="1">
      <c r="A89" s="73"/>
      <c r="B89" s="585" t="s">
        <v>229</v>
      </c>
      <c r="C89" s="585"/>
      <c r="D89" s="585"/>
      <c r="E89" s="230"/>
      <c r="F89" s="75"/>
    </row>
    <row r="90" spans="1:10" ht="12.75" customHeight="1" thickBot="1">
      <c r="A90" s="350"/>
      <c r="B90" s="602"/>
      <c r="C90" s="602"/>
      <c r="D90" s="603"/>
      <c r="E90" s="232"/>
      <c r="F90" s="351"/>
    </row>
    <row r="91" spans="1:10" ht="12.75" hidden="1" customHeight="1">
      <c r="A91" s="315"/>
      <c r="B91" s="604"/>
      <c r="C91" s="604"/>
      <c r="D91" s="604"/>
      <c r="E91" s="260"/>
      <c r="F91" s="316"/>
    </row>
    <row r="92" spans="1:10" ht="12.75" hidden="1" customHeight="1">
      <c r="A92" s="315"/>
      <c r="B92" s="604"/>
      <c r="C92" s="604"/>
      <c r="D92" s="604"/>
      <c r="E92" s="314"/>
      <c r="F92" s="316"/>
    </row>
    <row r="93" spans="1:10" ht="12.75" customHeight="1">
      <c r="A93" s="10"/>
      <c r="B93" s="10"/>
      <c r="C93" s="79"/>
      <c r="D93" s="79"/>
      <c r="E93" s="80"/>
      <c r="F93" s="11"/>
    </row>
    <row r="94" spans="1:10">
      <c r="A94" s="11"/>
      <c r="B94" s="11"/>
      <c r="C94" s="11"/>
      <c r="D94" s="11"/>
      <c r="E94" s="11"/>
      <c r="F94" s="11"/>
    </row>
    <row r="95" spans="1:10">
      <c r="A95" s="11"/>
      <c r="B95" s="11"/>
      <c r="C95" s="11"/>
      <c r="D95" s="11"/>
      <c r="E95" s="11"/>
      <c r="F95" s="11"/>
    </row>
    <row r="96" spans="1:10" ht="15">
      <c r="A96" s="407" t="s">
        <v>450</v>
      </c>
      <c r="B96" s="601"/>
      <c r="C96" s="601"/>
      <c r="D96" s="414" t="str">
        <f>'NAZWA JEDNOSTKI,SPORZĄDZIŁ,DATA'!I3</f>
        <v>2023-02-15</v>
      </c>
      <c r="E96" s="408"/>
      <c r="F96" s="408"/>
    </row>
    <row r="97" spans="1:6" ht="13.5" customHeight="1">
      <c r="A97" s="11" t="s">
        <v>424</v>
      </c>
      <c r="B97" s="404"/>
      <c r="C97" s="404"/>
      <c r="D97" s="404" t="s">
        <v>147</v>
      </c>
      <c r="E97" s="380"/>
      <c r="F97" s="380"/>
    </row>
    <row r="98" spans="1:6" ht="17.25" customHeight="1"/>
    <row r="102" spans="1:6" ht="15">
      <c r="B102"/>
    </row>
    <row r="103" spans="1:6" ht="15">
      <c r="B103"/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abSelected="1" topLeftCell="A9" zoomScale="75" zoomScaleNormal="75" zoomScaleSheetLayoutView="100" workbookViewId="0">
      <selection activeCell="H18" sqref="H18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452" t="str">
        <f>'NAZWA JEDNOSTKI,SPORZĄDZIŁ,DATA'!B3</f>
        <v>Szkoła Podstawowa Nr 33</v>
      </c>
      <c r="C1" s="452"/>
    </row>
    <row r="2" spans="1:14" ht="21.95" customHeight="1">
      <c r="B2" s="452"/>
      <c r="C2" s="452"/>
    </row>
    <row r="4" spans="1:14" ht="15.75">
      <c r="A4" s="101"/>
      <c r="B4" s="471" t="s">
        <v>429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6" spans="1:14" ht="15.75" thickBot="1"/>
    <row r="7" spans="1:14" ht="15.75">
      <c r="B7" s="472" t="s">
        <v>0</v>
      </c>
      <c r="C7" s="474" t="s">
        <v>1</v>
      </c>
      <c r="D7" s="474" t="s">
        <v>2</v>
      </c>
      <c r="E7" s="474" t="s">
        <v>3</v>
      </c>
      <c r="F7" s="474"/>
      <c r="G7" s="474"/>
      <c r="H7" s="474"/>
      <c r="I7" s="474" t="s">
        <v>4</v>
      </c>
      <c r="J7" s="474"/>
      <c r="K7" s="474"/>
      <c r="L7" s="474"/>
      <c r="M7" s="476" t="s">
        <v>5</v>
      </c>
      <c r="N7" s="469" t="s">
        <v>462</v>
      </c>
    </row>
    <row r="8" spans="1:14" ht="98.25" customHeight="1" thickBot="1">
      <c r="B8" s="473"/>
      <c r="C8" s="475"/>
      <c r="D8" s="475"/>
      <c r="E8" s="164" t="s">
        <v>6</v>
      </c>
      <c r="F8" s="164" t="s">
        <v>7</v>
      </c>
      <c r="G8" s="164" t="s">
        <v>378</v>
      </c>
      <c r="H8" s="164" t="s">
        <v>8</v>
      </c>
      <c r="I8" s="164" t="s">
        <v>6</v>
      </c>
      <c r="J8" s="164" t="s">
        <v>9</v>
      </c>
      <c r="K8" s="164" t="s">
        <v>378</v>
      </c>
      <c r="L8" s="164" t="s">
        <v>8</v>
      </c>
      <c r="M8" s="477"/>
      <c r="N8" s="470"/>
    </row>
    <row r="9" spans="1:14" ht="30" customHeight="1">
      <c r="B9" s="131" t="s">
        <v>11</v>
      </c>
      <c r="C9" s="118" t="s">
        <v>12</v>
      </c>
      <c r="D9" s="423">
        <f t="shared" ref="D9:F9" si="0">D10+D12+D13+D14+D15</f>
        <v>22637071.830000002</v>
      </c>
      <c r="E9" s="423">
        <f t="shared" si="0"/>
        <v>0</v>
      </c>
      <c r="F9" s="423">
        <f t="shared" si="0"/>
        <v>142787</v>
      </c>
      <c r="G9" s="423">
        <f>G10+G12+G13+G14+G15</f>
        <v>115800</v>
      </c>
      <c r="H9" s="423">
        <f>H10+H12+H13+H14+H15</f>
        <v>0</v>
      </c>
      <c r="I9" s="423">
        <f t="shared" ref="I9:L9" si="1">I10+I12+I13+I14+I15</f>
        <v>0</v>
      </c>
      <c r="J9" s="423">
        <f t="shared" si="1"/>
        <v>4349.96</v>
      </c>
      <c r="K9" s="423">
        <f t="shared" si="1"/>
        <v>115800</v>
      </c>
      <c r="L9" s="423">
        <f t="shared" si="1"/>
        <v>0</v>
      </c>
      <c r="M9" s="389">
        <f>D9+E9+F9+G9+H9-I9-J9-K9-L9</f>
        <v>22775508.870000001</v>
      </c>
      <c r="N9" s="393">
        <f>M9-'Tabela 1.1.2 '!M9</f>
        <v>20822489.210000001</v>
      </c>
    </row>
    <row r="10" spans="1:14" ht="35.25" customHeight="1">
      <c r="B10" s="104" t="s">
        <v>13</v>
      </c>
      <c r="C10" s="99" t="s">
        <v>14</v>
      </c>
      <c r="D10" s="262">
        <v>16154750</v>
      </c>
      <c r="E10" s="262">
        <v>0</v>
      </c>
      <c r="F10" s="262">
        <v>0</v>
      </c>
      <c r="G10" s="262"/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389">
        <f t="shared" ref="M10:M18" si="2">D10+E10+F10+G10+H10-I10-J10-K10-L10</f>
        <v>16154750</v>
      </c>
      <c r="N10" s="394">
        <f>M10-'Tabela 1.1.2 '!M10</f>
        <v>16154750</v>
      </c>
    </row>
    <row r="11" spans="1:14" ht="54" customHeight="1">
      <c r="B11" s="104" t="s">
        <v>15</v>
      </c>
      <c r="C11" s="99" t="s">
        <v>16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389">
        <f t="shared" si="2"/>
        <v>0</v>
      </c>
      <c r="N11" s="394">
        <f>M11</f>
        <v>0</v>
      </c>
    </row>
    <row r="12" spans="1:14" ht="42" customHeight="1">
      <c r="B12" s="104" t="s">
        <v>17</v>
      </c>
      <c r="C12" s="99" t="s">
        <v>430</v>
      </c>
      <c r="D12" s="262">
        <v>6061662.1900000004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500</v>
      </c>
      <c r="K12" s="262">
        <v>0</v>
      </c>
      <c r="L12" s="262">
        <v>0</v>
      </c>
      <c r="M12" s="389">
        <f t="shared" si="2"/>
        <v>6061162.1900000004</v>
      </c>
      <c r="N12" s="394">
        <f>M12-'Tabela 1.1.2 '!M11</f>
        <v>4667739.2100000009</v>
      </c>
    </row>
    <row r="13" spans="1:14" ht="36.75" customHeight="1">
      <c r="B13" s="104" t="s">
        <v>18</v>
      </c>
      <c r="C13" s="99" t="s">
        <v>19</v>
      </c>
      <c r="D13" s="262">
        <v>9543</v>
      </c>
      <c r="E13" s="262">
        <v>0</v>
      </c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2">
        <v>0</v>
      </c>
      <c r="L13" s="262">
        <v>0</v>
      </c>
      <c r="M13" s="389">
        <f t="shared" si="2"/>
        <v>9543</v>
      </c>
      <c r="N13" s="394">
        <f>M13-'Tabela 1.1.2 '!M12</f>
        <v>0</v>
      </c>
    </row>
    <row r="14" spans="1:14" ht="34.5" customHeight="1">
      <c r="B14" s="104" t="s">
        <v>20</v>
      </c>
      <c r="C14" s="99" t="s">
        <v>21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389">
        <f t="shared" si="2"/>
        <v>0</v>
      </c>
      <c r="N14" s="394">
        <f>M14-'Tabela 1.1.2 '!M13</f>
        <v>0</v>
      </c>
    </row>
    <row r="15" spans="1:14" ht="35.25" customHeight="1">
      <c r="B15" s="104" t="s">
        <v>22</v>
      </c>
      <c r="C15" s="99" t="s">
        <v>23</v>
      </c>
      <c r="D15" s="262">
        <v>411116.64</v>
      </c>
      <c r="E15" s="262">
        <v>0</v>
      </c>
      <c r="F15" s="262">
        <v>142787</v>
      </c>
      <c r="G15" s="262">
        <v>115800</v>
      </c>
      <c r="H15" s="262">
        <v>0</v>
      </c>
      <c r="I15" s="262">
        <v>0</v>
      </c>
      <c r="J15" s="262">
        <v>3849.96</v>
      </c>
      <c r="K15" s="262">
        <v>115800</v>
      </c>
      <c r="L15" s="262">
        <v>0</v>
      </c>
      <c r="M15" s="389">
        <f t="shared" si="2"/>
        <v>550053.68000000005</v>
      </c>
      <c r="N15" s="394">
        <f>M15-'Tabela 1.1.2 '!M14</f>
        <v>0</v>
      </c>
    </row>
    <row r="16" spans="1:14" ht="35.25" customHeight="1">
      <c r="B16" s="130" t="s">
        <v>28</v>
      </c>
      <c r="C16" s="145" t="s">
        <v>173</v>
      </c>
      <c r="D16" s="262">
        <v>0</v>
      </c>
      <c r="E16" s="383">
        <v>0</v>
      </c>
      <c r="F16" s="383">
        <v>0</v>
      </c>
      <c r="G16" s="262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0</v>
      </c>
      <c r="M16" s="389">
        <f t="shared" si="2"/>
        <v>0</v>
      </c>
      <c r="N16" s="394">
        <f>M16</f>
        <v>0</v>
      </c>
    </row>
    <row r="17" spans="2:14" ht="35.25" customHeight="1">
      <c r="B17" s="104" t="s">
        <v>55</v>
      </c>
      <c r="C17" s="99" t="s">
        <v>309</v>
      </c>
      <c r="D17" s="262">
        <v>0</v>
      </c>
      <c r="E17" s="383">
        <v>0</v>
      </c>
      <c r="F17" s="383">
        <v>0</v>
      </c>
      <c r="G17" s="262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0</v>
      </c>
      <c r="M17" s="389">
        <f t="shared" si="2"/>
        <v>0</v>
      </c>
      <c r="N17" s="394">
        <f>M17</f>
        <v>0</v>
      </c>
    </row>
    <row r="18" spans="2:14" ht="37.5" customHeight="1" thickBot="1">
      <c r="B18" s="146" t="s">
        <v>57</v>
      </c>
      <c r="C18" s="135" t="s">
        <v>24</v>
      </c>
      <c r="D18" s="262">
        <v>3572.27</v>
      </c>
      <c r="E18" s="383">
        <v>0</v>
      </c>
      <c r="F18" s="383">
        <v>0</v>
      </c>
      <c r="G18" s="262">
        <v>0</v>
      </c>
      <c r="H18" s="383">
        <v>0</v>
      </c>
      <c r="I18" s="383">
        <v>0</v>
      </c>
      <c r="J18" s="383">
        <v>0</v>
      </c>
      <c r="K18" s="383">
        <v>0</v>
      </c>
      <c r="L18" s="383">
        <v>0</v>
      </c>
      <c r="M18" s="389">
        <f t="shared" si="2"/>
        <v>3572.27</v>
      </c>
      <c r="N18" s="394">
        <f>M18-'Tabela 1.1.2 '!M15</f>
        <v>0</v>
      </c>
    </row>
    <row r="19" spans="2:14" ht="35.25" customHeight="1" thickBot="1">
      <c r="B19" s="465" t="s">
        <v>347</v>
      </c>
      <c r="C19" s="466"/>
      <c r="D19" s="218">
        <f>D9+D16+D17+D18</f>
        <v>22640644.100000001</v>
      </c>
      <c r="E19" s="218">
        <f t="shared" ref="E19:L19" si="3">E9+E16+E17+E18</f>
        <v>0</v>
      </c>
      <c r="F19" s="218">
        <f t="shared" si="3"/>
        <v>142787</v>
      </c>
      <c r="G19" s="218">
        <f t="shared" si="3"/>
        <v>115800</v>
      </c>
      <c r="H19" s="218">
        <f t="shared" si="3"/>
        <v>0</v>
      </c>
      <c r="I19" s="218">
        <f t="shared" si="3"/>
        <v>0</v>
      </c>
      <c r="J19" s="218">
        <f t="shared" si="3"/>
        <v>4349.96</v>
      </c>
      <c r="K19" s="218">
        <f t="shared" si="3"/>
        <v>115800</v>
      </c>
      <c r="L19" s="218">
        <f t="shared" si="3"/>
        <v>0</v>
      </c>
      <c r="M19" s="390">
        <f>M9+M16+M17+M18</f>
        <v>22779081.140000001</v>
      </c>
      <c r="N19" s="394">
        <f>N9+N16+N17+N18</f>
        <v>20822489.210000001</v>
      </c>
    </row>
    <row r="20" spans="2:14" ht="54.75" customHeight="1" thickBot="1">
      <c r="B20" s="467" t="s">
        <v>346</v>
      </c>
      <c r="C20" s="468"/>
      <c r="D20" s="384" t="s">
        <v>306</v>
      </c>
      <c r="E20" s="385" t="s">
        <v>306</v>
      </c>
      <c r="F20" s="385" t="s">
        <v>306</v>
      </c>
      <c r="G20" s="386">
        <v>0</v>
      </c>
      <c r="H20" s="385" t="s">
        <v>306</v>
      </c>
      <c r="I20" s="385" t="s">
        <v>306</v>
      </c>
      <c r="J20" s="385" t="s">
        <v>306</v>
      </c>
      <c r="K20" s="387">
        <v>0</v>
      </c>
      <c r="L20" s="385" t="s">
        <v>306</v>
      </c>
      <c r="M20" s="391" t="s">
        <v>306</v>
      </c>
      <c r="N20" s="392" t="s">
        <v>306</v>
      </c>
    </row>
    <row r="22" spans="2:14">
      <c r="B22" t="s">
        <v>379</v>
      </c>
    </row>
    <row r="23" spans="2:14">
      <c r="B23" t="s">
        <v>395</v>
      </c>
    </row>
    <row r="24" spans="2:14">
      <c r="B24" t="s">
        <v>396</v>
      </c>
    </row>
    <row r="31" spans="2:14">
      <c r="C31" t="str">
        <f>'NAZWA JEDNOSTKI,SPORZĄDZIŁ,DATA'!H3</f>
        <v>Sylwia Dworakowska-Wybor</v>
      </c>
      <c r="D31" s="399" t="str">
        <f>'NAZWA JEDNOSTKI,SPORZĄDZIŁ,DATA'!I3</f>
        <v>2023-02-15</v>
      </c>
    </row>
    <row r="32" spans="2:14">
      <c r="C32" t="s">
        <v>437</v>
      </c>
      <c r="D32" t="s">
        <v>436</v>
      </c>
    </row>
    <row r="37" spans="3:3">
      <c r="C37" t="s">
        <v>441</v>
      </c>
    </row>
    <row r="38" spans="3:3">
      <c r="C38" t="s">
        <v>442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A4" zoomScaleNormal="100" zoomScaleSheetLayoutView="100" workbookViewId="0">
      <selection activeCell="I10" sqref="I10"/>
    </sheetView>
  </sheetViews>
  <sheetFormatPr defaultColWidth="9.140625"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541" t="str">
        <f>'NAZWA JEDNOSTKI,SPORZĄDZIŁ,DATA'!B3</f>
        <v>Szkoła Podstawowa Nr 33</v>
      </c>
      <c r="B1" s="541"/>
      <c r="C1" s="541"/>
      <c r="D1" s="541"/>
      <c r="E1" s="167" t="s">
        <v>400</v>
      </c>
    </row>
    <row r="2" spans="1:8" ht="21.95" customHeight="1">
      <c r="A2" s="541"/>
      <c r="B2" s="541"/>
      <c r="C2" s="541"/>
      <c r="D2" s="541"/>
      <c r="E2" s="167"/>
    </row>
    <row r="3" spans="1:8" ht="17.25" customHeight="1">
      <c r="A3" s="66"/>
      <c r="B3" s="66"/>
      <c r="C3" s="66"/>
      <c r="D3" s="66"/>
      <c r="E3" s="66"/>
      <c r="F3" s="63"/>
      <c r="G3" s="69"/>
      <c r="H3" s="69"/>
    </row>
    <row r="4" spans="1:8" ht="18.75" customHeight="1">
      <c r="A4" s="81"/>
      <c r="B4" s="81"/>
      <c r="C4" s="81"/>
      <c r="D4" s="81"/>
      <c r="E4" s="81"/>
      <c r="F4" s="81"/>
      <c r="G4" s="81"/>
    </row>
    <row r="5" spans="1:8" ht="33.75" customHeight="1">
      <c r="A5" s="581" t="s">
        <v>257</v>
      </c>
      <c r="B5" s="581"/>
      <c r="C5" s="581"/>
      <c r="D5" s="581"/>
      <c r="E5" s="581"/>
    </row>
    <row r="6" spans="1:8" ht="12.75" customHeight="1">
      <c r="A6" s="588" t="s">
        <v>78</v>
      </c>
      <c r="B6" s="588"/>
      <c r="C6" s="588"/>
      <c r="D6" s="588"/>
      <c r="E6" s="71" t="s">
        <v>493</v>
      </c>
    </row>
    <row r="7" spans="1:8" ht="15.75" customHeight="1">
      <c r="A7" s="64" t="s">
        <v>11</v>
      </c>
      <c r="B7" s="614" t="s">
        <v>258</v>
      </c>
      <c r="C7" s="614"/>
      <c r="D7" s="614"/>
      <c r="E7" s="303">
        <v>7090893.04</v>
      </c>
    </row>
    <row r="8" spans="1:8" ht="15.75" customHeight="1">
      <c r="A8" s="65" t="s">
        <v>17</v>
      </c>
      <c r="B8" s="609" t="s">
        <v>259</v>
      </c>
      <c r="C8" s="609"/>
      <c r="D8" s="609"/>
      <c r="E8" s="326">
        <v>6975093.04</v>
      </c>
    </row>
    <row r="9" spans="1:8" ht="17.25" customHeight="1" thickBot="1">
      <c r="A9" s="65"/>
      <c r="B9" s="585" t="s">
        <v>229</v>
      </c>
      <c r="C9" s="585"/>
      <c r="D9" s="585"/>
      <c r="E9" s="304"/>
    </row>
    <row r="10" spans="1:8" ht="13.5" customHeight="1" thickBot="1">
      <c r="A10" s="65"/>
      <c r="B10" s="616" t="s">
        <v>530</v>
      </c>
      <c r="C10" s="616"/>
      <c r="D10" s="616"/>
      <c r="E10" s="305">
        <v>435.18</v>
      </c>
    </row>
    <row r="11" spans="1:8" ht="13.5" customHeight="1" thickBot="1">
      <c r="A11" s="317"/>
      <c r="B11" s="616"/>
      <c r="C11" s="616"/>
      <c r="D11" s="617"/>
      <c r="E11" s="305"/>
    </row>
    <row r="12" spans="1:8" ht="15.75" customHeight="1">
      <c r="A12" s="65" t="s">
        <v>20</v>
      </c>
      <c r="B12" s="618" t="s">
        <v>260</v>
      </c>
      <c r="C12" s="618"/>
      <c r="D12" s="618"/>
      <c r="E12" s="306"/>
    </row>
    <row r="13" spans="1:8" ht="16.5" customHeight="1" thickBot="1">
      <c r="A13" s="65"/>
      <c r="B13" s="585" t="s">
        <v>229</v>
      </c>
      <c r="C13" s="585"/>
      <c r="D13" s="585"/>
      <c r="E13" s="304"/>
    </row>
    <row r="14" spans="1:8" ht="13.5" customHeight="1" thickBot="1">
      <c r="A14" s="65"/>
      <c r="B14" s="609"/>
      <c r="C14" s="609"/>
      <c r="D14" s="613"/>
      <c r="E14" s="305"/>
    </row>
    <row r="15" spans="1:8" ht="13.5" customHeight="1" thickBot="1">
      <c r="A15" s="65"/>
      <c r="B15" s="607"/>
      <c r="C15" s="608"/>
      <c r="D15" s="608"/>
      <c r="E15" s="305"/>
    </row>
    <row r="16" spans="1:8" ht="31.5" customHeight="1">
      <c r="A16" s="348" t="s">
        <v>116</v>
      </c>
      <c r="B16" s="613" t="s">
        <v>261</v>
      </c>
      <c r="C16" s="619"/>
      <c r="D16" s="620"/>
      <c r="E16" s="325"/>
    </row>
    <row r="17" spans="1:10" ht="16.5" customHeight="1" thickBot="1">
      <c r="A17" s="65"/>
      <c r="B17" s="585" t="s">
        <v>229</v>
      </c>
      <c r="C17" s="585"/>
      <c r="D17" s="585"/>
      <c r="E17" s="304"/>
    </row>
    <row r="18" spans="1:10" ht="13.5" customHeight="1" thickBot="1">
      <c r="A18" s="65"/>
      <c r="B18" s="611"/>
      <c r="C18" s="611"/>
      <c r="D18" s="612"/>
      <c r="E18" s="305"/>
    </row>
    <row r="19" spans="1:10" ht="13.5" customHeight="1" thickBot="1">
      <c r="A19" s="317"/>
      <c r="B19" s="592"/>
      <c r="C19" s="593"/>
      <c r="D19" s="593"/>
      <c r="E19" s="305"/>
    </row>
    <row r="20" spans="1:10" ht="13.5" customHeight="1" thickBot="1">
      <c r="A20" s="317"/>
      <c r="B20" s="605"/>
      <c r="C20" s="605"/>
      <c r="D20" s="606"/>
      <c r="E20" s="305"/>
    </row>
    <row r="21" spans="1:10" ht="15.75">
      <c r="A21" s="65" t="s">
        <v>118</v>
      </c>
      <c r="B21" s="610" t="s">
        <v>262</v>
      </c>
      <c r="C21" s="610"/>
      <c r="D21" s="610"/>
      <c r="E21" s="306"/>
      <c r="J21" s="323"/>
    </row>
    <row r="22" spans="1:10" ht="12.75" customHeight="1" thickBot="1">
      <c r="A22" s="65"/>
      <c r="B22" s="585" t="s">
        <v>229</v>
      </c>
      <c r="C22" s="585"/>
      <c r="D22" s="585"/>
      <c r="E22" s="304"/>
    </row>
    <row r="23" spans="1:10" ht="13.5" customHeight="1" thickBot="1">
      <c r="A23" s="65"/>
      <c r="B23" s="611"/>
      <c r="C23" s="611"/>
      <c r="D23" s="612"/>
      <c r="E23" s="305"/>
    </row>
    <row r="24" spans="1:10" ht="13.5" customHeight="1" thickBot="1">
      <c r="A24" s="65"/>
      <c r="B24" s="607"/>
      <c r="C24" s="608"/>
      <c r="D24" s="608"/>
      <c r="E24" s="305"/>
    </row>
    <row r="25" spans="1:10" ht="13.5" customHeight="1" thickBot="1">
      <c r="A25" s="65"/>
      <c r="B25" s="592"/>
      <c r="C25" s="593"/>
      <c r="D25" s="593"/>
      <c r="E25" s="305"/>
    </row>
    <row r="26" spans="1:10" ht="14.25" customHeight="1">
      <c r="A26" s="65" t="s">
        <v>126</v>
      </c>
      <c r="B26" s="609" t="s">
        <v>263</v>
      </c>
      <c r="C26" s="609"/>
      <c r="D26" s="609"/>
      <c r="E26" s="325"/>
    </row>
    <row r="27" spans="1:10" ht="12.75" customHeight="1" thickBot="1">
      <c r="A27" s="65"/>
      <c r="B27" s="585" t="s">
        <v>229</v>
      </c>
      <c r="C27" s="585"/>
      <c r="D27" s="585"/>
      <c r="E27" s="324"/>
    </row>
    <row r="28" spans="1:10" ht="13.5" customHeight="1" thickBot="1">
      <c r="A28" s="65"/>
      <c r="B28" s="611"/>
      <c r="C28" s="611"/>
      <c r="D28" s="612"/>
      <c r="E28" s="305"/>
    </row>
    <row r="29" spans="1:10" ht="13.5" customHeight="1" thickBot="1">
      <c r="A29" s="317"/>
      <c r="B29" s="592"/>
      <c r="C29" s="593"/>
      <c r="D29" s="593"/>
      <c r="E29" s="305"/>
    </row>
    <row r="30" spans="1:10" ht="13.5" customHeight="1" thickBot="1">
      <c r="A30" s="65"/>
      <c r="B30" s="627"/>
      <c r="C30" s="628"/>
      <c r="D30" s="628"/>
      <c r="E30" s="305"/>
    </row>
    <row r="31" spans="1:10" ht="15.75">
      <c r="A31" s="64" t="s">
        <v>28</v>
      </c>
      <c r="B31" s="614" t="s">
        <v>264</v>
      </c>
      <c r="C31" s="614"/>
      <c r="D31" s="615"/>
      <c r="E31" s="318"/>
    </row>
    <row r="32" spans="1:10" ht="16.5" customHeight="1">
      <c r="A32" s="65" t="s">
        <v>139</v>
      </c>
      <c r="B32" s="621" t="s">
        <v>265</v>
      </c>
      <c r="C32" s="621"/>
      <c r="D32" s="621"/>
      <c r="E32" s="306"/>
    </row>
    <row r="33" spans="1:14" ht="14.25" customHeight="1" thickBot="1">
      <c r="A33" s="65"/>
      <c r="B33" s="585" t="s">
        <v>229</v>
      </c>
      <c r="C33" s="585"/>
      <c r="D33" s="585"/>
      <c r="E33" s="304"/>
    </row>
    <row r="34" spans="1:14" ht="13.5" customHeight="1" thickBot="1">
      <c r="A34" s="65"/>
      <c r="B34" s="609"/>
      <c r="C34" s="609"/>
      <c r="D34" s="613"/>
      <c r="E34" s="305"/>
    </row>
    <row r="35" spans="1:14" ht="13.5" customHeight="1" thickBot="1">
      <c r="A35" s="65"/>
      <c r="B35" s="607"/>
      <c r="C35" s="608"/>
      <c r="D35" s="608"/>
      <c r="E35" s="305"/>
    </row>
    <row r="36" spans="1:14" ht="13.5" customHeight="1" thickBot="1">
      <c r="A36" s="65"/>
      <c r="B36" s="607"/>
      <c r="C36" s="608"/>
      <c r="D36" s="608"/>
      <c r="E36" s="305"/>
    </row>
    <row r="37" spans="1:14" ht="15.75">
      <c r="A37" s="65" t="s">
        <v>143</v>
      </c>
      <c r="B37" s="621" t="s">
        <v>266</v>
      </c>
      <c r="C37" s="621"/>
      <c r="D37" s="621"/>
      <c r="E37" s="306"/>
    </row>
    <row r="38" spans="1:14" ht="15" customHeight="1" thickBot="1">
      <c r="A38" s="65"/>
      <c r="B38" s="585" t="s">
        <v>229</v>
      </c>
      <c r="C38" s="585"/>
      <c r="D38" s="585"/>
      <c r="E38" s="304"/>
    </row>
    <row r="39" spans="1:14" ht="13.5" customHeight="1" thickBot="1">
      <c r="A39" s="65"/>
      <c r="B39" s="609"/>
      <c r="C39" s="609"/>
      <c r="D39" s="613"/>
      <c r="E39" s="305"/>
      <c r="M39" s="322"/>
    </row>
    <row r="40" spans="1:14" ht="13.5" customHeight="1" thickBot="1">
      <c r="A40" s="65"/>
      <c r="B40" s="607"/>
      <c r="C40" s="608"/>
      <c r="D40" s="608"/>
      <c r="E40" s="305"/>
    </row>
    <row r="41" spans="1:14" ht="31.5" customHeight="1">
      <c r="A41" s="348" t="s">
        <v>267</v>
      </c>
      <c r="B41" s="609" t="s">
        <v>268</v>
      </c>
      <c r="C41" s="609"/>
      <c r="D41" s="609"/>
      <c r="E41" s="306"/>
    </row>
    <row r="42" spans="1:14" ht="13.5" customHeight="1" thickBot="1">
      <c r="A42" s="65"/>
      <c r="B42" s="585" t="s">
        <v>229</v>
      </c>
      <c r="C42" s="585"/>
      <c r="D42" s="585"/>
      <c r="E42" s="304"/>
      <c r="M42" s="322"/>
    </row>
    <row r="43" spans="1:14" ht="13.5" customHeight="1" thickBot="1">
      <c r="A43" s="65"/>
      <c r="B43" s="585"/>
      <c r="C43" s="585"/>
      <c r="D43" s="586"/>
      <c r="E43" s="305"/>
      <c r="L43" s="322"/>
      <c r="M43" s="322"/>
      <c r="N43" s="322"/>
    </row>
    <row r="44" spans="1:14" ht="13.5" customHeight="1" thickBot="1">
      <c r="A44" s="65"/>
      <c r="B44" s="607"/>
      <c r="C44" s="608"/>
      <c r="D44" s="608"/>
      <c r="E44" s="305"/>
    </row>
    <row r="45" spans="1:14" ht="13.5" customHeight="1" thickBot="1">
      <c r="A45" s="65"/>
      <c r="B45" s="607"/>
      <c r="C45" s="608"/>
      <c r="D45" s="608"/>
      <c r="E45" s="305"/>
    </row>
    <row r="46" spans="1:14" ht="15.75">
      <c r="A46" s="65" t="s">
        <v>269</v>
      </c>
      <c r="B46" s="621" t="s">
        <v>270</v>
      </c>
      <c r="C46" s="621"/>
      <c r="D46" s="621"/>
      <c r="E46" s="306"/>
    </row>
    <row r="47" spans="1:14" ht="15" customHeight="1" thickBot="1">
      <c r="A47" s="65"/>
      <c r="B47" s="585" t="s">
        <v>229</v>
      </c>
      <c r="C47" s="585"/>
      <c r="D47" s="585"/>
      <c r="E47" s="304"/>
      <c r="L47" s="322"/>
      <c r="M47" s="322"/>
      <c r="N47" s="322"/>
    </row>
    <row r="48" spans="1:14" ht="13.5" customHeight="1" thickBot="1">
      <c r="A48" s="65"/>
      <c r="B48" s="611"/>
      <c r="C48" s="611"/>
      <c r="D48" s="612"/>
      <c r="E48" s="305"/>
    </row>
    <row r="49" spans="1:6" ht="13.5" customHeight="1" thickBot="1">
      <c r="A49" s="65"/>
      <c r="B49" s="623"/>
      <c r="C49" s="624"/>
      <c r="D49" s="625"/>
      <c r="E49" s="305"/>
    </row>
    <row r="50" spans="1:6" ht="13.5" customHeight="1" thickBot="1">
      <c r="A50" s="65"/>
      <c r="B50" s="607"/>
      <c r="C50" s="608"/>
      <c r="D50" s="608"/>
      <c r="E50" s="305"/>
    </row>
    <row r="51" spans="1:6" ht="15.75">
      <c r="A51" s="65" t="s">
        <v>271</v>
      </c>
      <c r="B51" s="610" t="s">
        <v>272</v>
      </c>
      <c r="C51" s="610"/>
      <c r="D51" s="610"/>
      <c r="E51" s="349"/>
    </row>
    <row r="52" spans="1:6" ht="15" customHeight="1" thickBot="1">
      <c r="A52" s="82"/>
      <c r="B52" s="594" t="s">
        <v>229</v>
      </c>
      <c r="C52" s="594"/>
      <c r="D52" s="594"/>
      <c r="E52" s="304"/>
    </row>
    <row r="53" spans="1:6" ht="13.5" customHeight="1" thickBot="1">
      <c r="A53" s="319"/>
      <c r="B53" s="611"/>
      <c r="C53" s="611"/>
      <c r="D53" s="612"/>
      <c r="E53" s="305"/>
    </row>
    <row r="54" spans="1:6" ht="13.5" customHeight="1" thickBot="1">
      <c r="A54" s="96"/>
      <c r="B54" s="606"/>
      <c r="C54" s="626"/>
      <c r="D54" s="626"/>
      <c r="E54" s="305"/>
    </row>
    <row r="55" spans="1:6" ht="13.5" customHeight="1" thickBot="1">
      <c r="A55" s="96"/>
      <c r="B55" s="592"/>
      <c r="C55" s="593"/>
      <c r="D55" s="593"/>
      <c r="E55" s="305"/>
    </row>
    <row r="56" spans="1:6" ht="16.5" customHeight="1">
      <c r="A56" s="10"/>
      <c r="B56" s="10"/>
      <c r="C56" s="83"/>
      <c r="D56" s="83"/>
      <c r="E56" s="84"/>
    </row>
    <row r="57" spans="1:6" ht="15.75">
      <c r="A57" s="10"/>
      <c r="B57" s="10"/>
      <c r="C57" s="10"/>
      <c r="D57" s="10"/>
      <c r="E57" s="10"/>
    </row>
    <row r="58" spans="1:6" ht="15.75" customHeight="1">
      <c r="A58" s="66" t="s">
        <v>451</v>
      </c>
      <c r="B58" s="622"/>
      <c r="C58" s="622"/>
      <c r="D58" s="413" t="str">
        <f>'NAZWA JEDNOSTKI,SPORZĄDZIŁ,DATA'!I3</f>
        <v>2023-02-15</v>
      </c>
      <c r="E58" s="405"/>
    </row>
    <row r="59" spans="1:6" ht="15" customHeight="1">
      <c r="A59" s="83"/>
      <c r="B59" s="404"/>
      <c r="C59" s="404"/>
      <c r="D59" s="404" t="s">
        <v>452</v>
      </c>
      <c r="E59" s="10"/>
    </row>
    <row r="60" spans="1:6" ht="14.25" customHeight="1">
      <c r="A60" s="10"/>
      <c r="B60" s="101"/>
      <c r="C60" s="101"/>
      <c r="D60" s="101"/>
      <c r="E60" s="101"/>
      <c r="F60" s="101"/>
    </row>
    <row r="61" spans="1:6" ht="15" customHeight="1">
      <c r="A61" s="10"/>
      <c r="B61" s="10"/>
      <c r="C61" s="10"/>
      <c r="D61" s="10"/>
      <c r="E61" s="10"/>
    </row>
    <row r="62" spans="1:6" ht="15" customHeight="1"/>
    <row r="64" spans="1:6" ht="15">
      <c r="B64"/>
    </row>
    <row r="65" spans="2:2" ht="15">
      <c r="B65"/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topLeftCell="A4" zoomScaleNormal="100" workbookViewId="0">
      <selection activeCell="B20" sqref="B20"/>
    </sheetView>
  </sheetViews>
  <sheetFormatPr defaultColWidth="9.140625"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541" t="str">
        <f>'NAZWA JEDNOSTKI,SPORZĄDZIŁ,DATA'!B3</f>
        <v>Szkoła Podstawowa Nr 33</v>
      </c>
      <c r="B1" s="541"/>
      <c r="C1" s="541"/>
      <c r="D1" s="85"/>
      <c r="G1" s="167" t="s">
        <v>401</v>
      </c>
    </row>
    <row r="2" spans="1:12" ht="21.95" customHeight="1">
      <c r="A2" s="541"/>
      <c r="B2" s="541"/>
      <c r="C2" s="541"/>
      <c r="G2" s="167"/>
    </row>
    <row r="3" spans="1:12" ht="18" customHeight="1"/>
    <row r="4" spans="1:12" ht="36" customHeight="1">
      <c r="A4" s="580" t="s">
        <v>423</v>
      </c>
      <c r="B4" s="580"/>
      <c r="C4" s="580"/>
      <c r="D4" s="580"/>
      <c r="E4" s="580"/>
      <c r="F4" s="580"/>
      <c r="G4" s="580"/>
      <c r="H4" s="86"/>
      <c r="I4" s="86"/>
    </row>
    <row r="5" spans="1:12" ht="15.75" customHeight="1">
      <c r="A5" s="630" t="s">
        <v>273</v>
      </c>
      <c r="B5" s="630"/>
      <c r="C5" s="630"/>
      <c r="D5" s="630"/>
      <c r="E5" s="630"/>
      <c r="F5" s="630"/>
      <c r="G5" s="630"/>
    </row>
    <row r="6" spans="1:12" ht="25.5">
      <c r="A6" s="87" t="s">
        <v>0</v>
      </c>
      <c r="B6" s="87" t="s">
        <v>274</v>
      </c>
      <c r="C6" s="88" t="s">
        <v>275</v>
      </c>
      <c r="D6" s="88" t="s">
        <v>276</v>
      </c>
      <c r="E6" s="88" t="s">
        <v>277</v>
      </c>
      <c r="F6" s="88" t="s">
        <v>278</v>
      </c>
      <c r="G6" s="88" t="s">
        <v>279</v>
      </c>
      <c r="H6" s="89"/>
      <c r="I6" s="12" t="s">
        <v>37</v>
      </c>
    </row>
    <row r="7" spans="1:12">
      <c r="A7" s="76"/>
      <c r="B7" s="76"/>
      <c r="C7" s="76"/>
      <c r="D7" s="76"/>
      <c r="E7" s="346"/>
      <c r="F7" s="76"/>
      <c r="G7" s="76"/>
    </row>
    <row r="8" spans="1:12">
      <c r="A8" s="76"/>
      <c r="B8" s="76"/>
      <c r="C8" s="76"/>
      <c r="D8" s="76"/>
      <c r="E8" s="346"/>
      <c r="F8" s="76"/>
      <c r="G8" s="76"/>
    </row>
    <row r="9" spans="1:12">
      <c r="A9" s="76"/>
      <c r="B9" s="76"/>
      <c r="C9" s="76"/>
      <c r="D9" s="76"/>
      <c r="E9" s="346"/>
      <c r="F9" s="76"/>
      <c r="G9" s="76"/>
    </row>
    <row r="10" spans="1:12">
      <c r="A10" s="76"/>
      <c r="B10" s="76"/>
      <c r="C10" s="76"/>
      <c r="D10" s="76"/>
      <c r="E10" s="346"/>
      <c r="F10" s="76"/>
      <c r="G10" s="76"/>
    </row>
    <row r="11" spans="1:12">
      <c r="A11" s="76"/>
      <c r="B11" s="76"/>
      <c r="C11" s="76"/>
      <c r="D11" s="76"/>
      <c r="E11" s="346"/>
      <c r="F11" s="76"/>
      <c r="G11" s="76"/>
    </row>
    <row r="12" spans="1:12">
      <c r="A12" s="76"/>
      <c r="B12" s="76"/>
      <c r="C12" s="76"/>
      <c r="D12" s="76"/>
      <c r="E12" s="346"/>
      <c r="F12" s="76"/>
      <c r="G12" s="76"/>
      <c r="L12" s="12" t="s">
        <v>37</v>
      </c>
    </row>
    <row r="13" spans="1:12">
      <c r="A13" s="76"/>
      <c r="B13" s="76"/>
      <c r="C13" s="76"/>
      <c r="D13" s="76"/>
      <c r="E13" s="346"/>
      <c r="F13" s="76"/>
      <c r="G13" s="76"/>
    </row>
    <row r="14" spans="1:12">
      <c r="A14" s="76"/>
      <c r="B14" s="76"/>
      <c r="C14" s="76"/>
      <c r="D14" s="76"/>
      <c r="E14" s="346"/>
      <c r="F14" s="76"/>
      <c r="G14" s="76"/>
    </row>
    <row r="15" spans="1:12">
      <c r="A15" s="76"/>
      <c r="B15" s="76"/>
      <c r="C15" s="76"/>
      <c r="D15" s="76"/>
      <c r="E15" s="346"/>
      <c r="F15" s="76"/>
      <c r="G15" s="76"/>
    </row>
    <row r="16" spans="1:12" ht="15">
      <c r="A16" s="76"/>
      <c r="B16" s="409" t="s">
        <v>422</v>
      </c>
      <c r="C16" s="76"/>
      <c r="D16" s="76"/>
      <c r="E16" s="346">
        <f>SUM(E7:E15)</f>
        <v>0</v>
      </c>
      <c r="F16" s="76"/>
      <c r="G16" s="76"/>
    </row>
    <row r="17" spans="1:7" ht="15.75">
      <c r="A17" s="630" t="s">
        <v>280</v>
      </c>
      <c r="B17" s="630"/>
      <c r="C17" s="630"/>
      <c r="D17" s="630"/>
      <c r="E17" s="630"/>
      <c r="F17" s="630"/>
      <c r="G17" s="630"/>
    </row>
    <row r="18" spans="1:7" ht="25.5">
      <c r="A18" s="87" t="s">
        <v>0</v>
      </c>
      <c r="B18" s="87" t="s">
        <v>274</v>
      </c>
      <c r="C18" s="88" t="s">
        <v>275</v>
      </c>
      <c r="D18" s="88" t="s">
        <v>276</v>
      </c>
      <c r="E18" s="88" t="s">
        <v>277</v>
      </c>
      <c r="F18" s="88" t="s">
        <v>278</v>
      </c>
      <c r="G18" s="88" t="s">
        <v>279</v>
      </c>
    </row>
    <row r="19" spans="1:7" ht="25.5">
      <c r="A19" s="76" t="s">
        <v>11</v>
      </c>
      <c r="B19" s="76" t="s">
        <v>523</v>
      </c>
      <c r="C19" s="76" t="s">
        <v>526</v>
      </c>
      <c r="D19" s="443">
        <v>44926</v>
      </c>
      <c r="E19" s="346">
        <v>0.03</v>
      </c>
      <c r="F19" s="76" t="s">
        <v>524</v>
      </c>
      <c r="G19" s="332" t="s">
        <v>525</v>
      </c>
    </row>
    <row r="20" spans="1:7">
      <c r="A20" s="76"/>
      <c r="B20" s="332"/>
      <c r="C20" s="76"/>
      <c r="D20" s="76"/>
      <c r="E20" s="346"/>
      <c r="F20" s="76"/>
      <c r="G20" s="76"/>
    </row>
    <row r="21" spans="1:7">
      <c r="A21" s="76"/>
      <c r="B21" s="76"/>
      <c r="C21" s="76"/>
      <c r="D21" s="76"/>
      <c r="E21" s="346"/>
      <c r="F21" s="76"/>
      <c r="G21" s="76"/>
    </row>
    <row r="22" spans="1:7">
      <c r="A22" s="76"/>
      <c r="B22" s="76"/>
      <c r="C22" s="76"/>
      <c r="D22" s="76"/>
      <c r="E22" s="346"/>
      <c r="F22" s="76"/>
      <c r="G22" s="76"/>
    </row>
    <row r="23" spans="1:7">
      <c r="A23" s="76"/>
      <c r="B23" s="76"/>
      <c r="C23" s="76"/>
      <c r="D23" s="76"/>
      <c r="E23" s="346"/>
      <c r="F23" s="76"/>
      <c r="G23" s="76"/>
    </row>
    <row r="24" spans="1:7">
      <c r="A24" s="76"/>
      <c r="B24" s="76"/>
      <c r="C24" s="76"/>
      <c r="D24" s="76"/>
      <c r="E24" s="346"/>
      <c r="F24" s="76"/>
      <c r="G24" s="76"/>
    </row>
    <row r="25" spans="1:7">
      <c r="A25" s="76"/>
      <c r="B25" s="76"/>
      <c r="C25" s="76"/>
      <c r="D25" s="76"/>
      <c r="E25" s="346"/>
      <c r="F25" s="76"/>
      <c r="G25" s="76"/>
    </row>
    <row r="26" spans="1:7">
      <c r="A26" s="76"/>
      <c r="B26" s="76"/>
      <c r="C26" s="76"/>
      <c r="D26" s="76"/>
      <c r="E26" s="346"/>
      <c r="F26" s="76"/>
      <c r="G26" s="76"/>
    </row>
    <row r="27" spans="1:7">
      <c r="A27" s="76"/>
      <c r="B27" s="76"/>
      <c r="C27" s="76"/>
      <c r="D27" s="76"/>
      <c r="E27" s="346"/>
      <c r="F27" s="76"/>
      <c r="G27" s="76"/>
    </row>
    <row r="28" spans="1:7" ht="15">
      <c r="A28" s="76"/>
      <c r="B28" s="409" t="s">
        <v>422</v>
      </c>
      <c r="C28" s="76"/>
      <c r="D28" s="76"/>
      <c r="E28" s="346">
        <f>SUM(E19:E27)</f>
        <v>0.03</v>
      </c>
      <c r="F28" s="76"/>
      <c r="G28" s="76"/>
    </row>
    <row r="29" spans="1:7" ht="15.75">
      <c r="A29" s="10"/>
      <c r="B29" s="10"/>
      <c r="C29" s="11"/>
      <c r="D29" s="11"/>
      <c r="E29" s="11"/>
      <c r="F29" s="11"/>
      <c r="G29" s="11"/>
    </row>
    <row r="30" spans="1:7">
      <c r="A30" s="90"/>
      <c r="B30" s="90"/>
      <c r="C30" s="90"/>
      <c r="D30" s="90"/>
      <c r="E30" s="90"/>
      <c r="F30" s="631"/>
      <c r="G30" s="631"/>
    </row>
    <row r="31" spans="1:7">
      <c r="A31" s="90"/>
      <c r="B31" s="11"/>
      <c r="C31" s="11"/>
      <c r="D31" s="11"/>
      <c r="E31" s="11"/>
      <c r="F31" s="632"/>
      <c r="G31" s="633"/>
    </row>
    <row r="32" spans="1:7" ht="17.25" customHeight="1">
      <c r="A32" s="11"/>
      <c r="B32" s="404"/>
      <c r="C32" s="415" t="str">
        <f>'NAZWA JEDNOSTKI,SPORZĄDZIŁ,DATA'!I3</f>
        <v>2023-02-15</v>
      </c>
      <c r="D32" s="11"/>
      <c r="E32" s="11"/>
      <c r="F32" s="629"/>
      <c r="G32" s="530"/>
    </row>
    <row r="33" spans="2:3" ht="15">
      <c r="B33" s="404"/>
      <c r="C33" s="404" t="s">
        <v>147</v>
      </c>
    </row>
    <row r="38" spans="2:3" ht="15">
      <c r="B38"/>
    </row>
    <row r="39" spans="2:3" ht="15">
      <c r="B39"/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5" zoomScaleNormal="100" workbookViewId="0">
      <selection activeCell="I21" sqref="I21"/>
    </sheetView>
  </sheetViews>
  <sheetFormatPr defaultColWidth="9.140625" defaultRowHeight="12.75"/>
  <cols>
    <col min="1" max="1" width="4.140625" style="12" customWidth="1"/>
    <col min="2" max="2" width="34.42578125" style="12" customWidth="1"/>
    <col min="3" max="3" width="20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541" t="str">
        <f>'NAZWA JEDNOSTKI,SPORZĄDZIŁ,DATA'!B3</f>
        <v>Szkoła Podstawowa Nr 33</v>
      </c>
      <c r="B1" s="541"/>
      <c r="C1" s="541"/>
      <c r="D1" s="18"/>
      <c r="E1" s="66"/>
      <c r="F1" s="66"/>
      <c r="G1" s="167" t="s">
        <v>402</v>
      </c>
      <c r="H1" s="66"/>
    </row>
    <row r="2" spans="1:9" ht="21.95" customHeight="1">
      <c r="A2" s="541"/>
      <c r="B2" s="541"/>
      <c r="C2" s="541"/>
      <c r="D2" s="66"/>
      <c r="E2" s="66"/>
      <c r="F2" s="66"/>
      <c r="G2" s="167"/>
      <c r="H2" s="66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636" t="s">
        <v>281</v>
      </c>
      <c r="B4" s="636"/>
      <c r="C4" s="636"/>
      <c r="D4" s="636"/>
      <c r="E4" s="636"/>
      <c r="F4" s="636"/>
      <c r="G4" s="636"/>
      <c r="H4" s="86"/>
    </row>
    <row r="5" spans="1:9" ht="15.75" customHeight="1">
      <c r="A5" s="630" t="s">
        <v>282</v>
      </c>
      <c r="B5" s="630"/>
      <c r="C5" s="630"/>
      <c r="D5" s="630"/>
      <c r="E5" s="630"/>
      <c r="F5" s="630"/>
      <c r="G5" s="630"/>
    </row>
    <row r="6" spans="1:9" ht="25.5">
      <c r="A6" s="87" t="s">
        <v>0</v>
      </c>
      <c r="B6" s="87" t="s">
        <v>274</v>
      </c>
      <c r="C6" s="88" t="s">
        <v>275</v>
      </c>
      <c r="D6" s="88" t="s">
        <v>276</v>
      </c>
      <c r="E6" s="88" t="s">
        <v>277</v>
      </c>
      <c r="F6" s="88" t="s">
        <v>283</v>
      </c>
      <c r="G6" s="88" t="s">
        <v>279</v>
      </c>
      <c r="H6" s="89"/>
    </row>
    <row r="7" spans="1:9">
      <c r="A7" s="76"/>
      <c r="B7" s="76"/>
      <c r="C7" s="76"/>
      <c r="D7" s="76"/>
      <c r="E7" s="346"/>
      <c r="F7" s="76"/>
      <c r="G7" s="76"/>
    </row>
    <row r="8" spans="1:9">
      <c r="A8" s="76"/>
      <c r="B8" s="76"/>
      <c r="C8" s="76"/>
      <c r="D8" s="76"/>
      <c r="E8" s="346"/>
      <c r="F8" s="76"/>
      <c r="G8" s="76"/>
    </row>
    <row r="9" spans="1:9">
      <c r="A9" s="76"/>
      <c r="B9" s="76"/>
      <c r="C9" s="76"/>
      <c r="D9" s="76"/>
      <c r="E9" s="346"/>
      <c r="F9" s="76"/>
      <c r="G9" s="76"/>
    </row>
    <row r="10" spans="1:9">
      <c r="A10" s="76"/>
      <c r="B10" s="76"/>
      <c r="C10" s="76"/>
      <c r="D10" s="76"/>
      <c r="E10" s="346"/>
      <c r="F10" s="76"/>
      <c r="G10" s="76"/>
    </row>
    <row r="11" spans="1:9">
      <c r="A11" s="76"/>
      <c r="B11" s="76"/>
      <c r="C11" s="76"/>
      <c r="D11" s="76"/>
      <c r="E11" s="346"/>
      <c r="F11" s="76"/>
      <c r="G11" s="76"/>
    </row>
    <row r="12" spans="1:9">
      <c r="A12" s="91"/>
      <c r="B12" s="91"/>
      <c r="C12" s="91"/>
      <c r="D12" s="91"/>
      <c r="E12" s="347"/>
      <c r="F12" s="91"/>
      <c r="G12" s="91"/>
    </row>
    <row r="13" spans="1:9">
      <c r="A13" s="91"/>
      <c r="B13" s="91"/>
      <c r="C13" s="91"/>
      <c r="D13" s="91"/>
      <c r="E13" s="347"/>
      <c r="F13" s="91"/>
      <c r="G13" s="91"/>
    </row>
    <row r="14" spans="1:9">
      <c r="A14" s="91"/>
      <c r="B14" s="91"/>
      <c r="C14" s="91"/>
      <c r="D14" s="91"/>
      <c r="E14" s="347"/>
      <c r="F14" s="91"/>
      <c r="G14" s="91"/>
    </row>
    <row r="15" spans="1:9" ht="12.75" customHeight="1">
      <c r="A15" s="91"/>
      <c r="B15" s="91"/>
      <c r="C15" s="91"/>
      <c r="D15" s="91"/>
      <c r="E15" s="347"/>
      <c r="F15" s="91"/>
      <c r="G15" s="91"/>
    </row>
    <row r="16" spans="1:9" ht="6.75" hidden="1" customHeight="1">
      <c r="A16" s="91"/>
      <c r="B16" s="91"/>
      <c r="C16" s="91"/>
      <c r="D16" s="91"/>
      <c r="E16" s="347"/>
      <c r="F16" s="91"/>
      <c r="G16" s="91"/>
    </row>
    <row r="17" spans="1:12" hidden="1">
      <c r="A17" s="91"/>
      <c r="B17" s="91"/>
      <c r="C17" s="91"/>
      <c r="D17" s="91"/>
      <c r="E17" s="347"/>
      <c r="F17" s="91"/>
      <c r="G17" s="91"/>
    </row>
    <row r="18" spans="1:12" ht="15">
      <c r="A18" s="91"/>
      <c r="B18" s="409" t="s">
        <v>422</v>
      </c>
      <c r="C18" s="91"/>
      <c r="D18" s="91"/>
      <c r="E18" s="347">
        <f>SUM(E7:E15)</f>
        <v>0</v>
      </c>
      <c r="F18" s="91"/>
      <c r="G18" s="91"/>
    </row>
    <row r="19" spans="1:12" ht="18.75" customHeight="1">
      <c r="A19" s="637" t="s">
        <v>284</v>
      </c>
      <c r="B19" s="637"/>
      <c r="C19" s="637"/>
      <c r="D19" s="637"/>
      <c r="E19" s="637"/>
      <c r="F19" s="637"/>
      <c r="G19" s="637"/>
    </row>
    <row r="20" spans="1:12" ht="31.5" customHeight="1">
      <c r="A20" s="87" t="s">
        <v>0</v>
      </c>
      <c r="B20" s="87" t="s">
        <v>274</v>
      </c>
      <c r="C20" s="88" t="s">
        <v>275</v>
      </c>
      <c r="D20" s="88" t="s">
        <v>276</v>
      </c>
      <c r="E20" s="88" t="s">
        <v>277</v>
      </c>
      <c r="F20" s="88" t="s">
        <v>285</v>
      </c>
      <c r="G20" s="88" t="s">
        <v>279</v>
      </c>
    </row>
    <row r="21" spans="1:12" ht="54.75" customHeight="1">
      <c r="A21" s="446" t="s">
        <v>11</v>
      </c>
      <c r="B21" s="444" t="s">
        <v>531</v>
      </c>
      <c r="C21" s="332" t="s">
        <v>529</v>
      </c>
      <c r="D21" s="332" t="s">
        <v>533</v>
      </c>
      <c r="E21" s="447">
        <v>8854.34</v>
      </c>
      <c r="F21" s="446" t="s">
        <v>527</v>
      </c>
      <c r="G21" s="444" t="s">
        <v>528</v>
      </c>
    </row>
    <row r="22" spans="1:12" ht="15.75">
      <c r="A22" s="76"/>
      <c r="B22" s="76"/>
      <c r="C22" s="76"/>
      <c r="D22" s="76"/>
      <c r="E22" s="346"/>
      <c r="F22" s="76"/>
      <c r="G22" s="76"/>
      <c r="L22" s="10"/>
    </row>
    <row r="23" spans="1:12" ht="12" customHeight="1">
      <c r="A23" s="91"/>
      <c r="B23" s="91"/>
      <c r="C23" s="91"/>
      <c r="D23" s="91"/>
      <c r="E23" s="347"/>
      <c r="F23" s="91"/>
      <c r="G23" s="91"/>
    </row>
    <row r="24" spans="1:12">
      <c r="A24" s="91"/>
      <c r="B24" s="91"/>
      <c r="C24" s="91"/>
      <c r="D24" s="91"/>
      <c r="E24" s="347"/>
      <c r="F24" s="91"/>
      <c r="G24" s="91"/>
    </row>
    <row r="25" spans="1:12">
      <c r="A25" s="91"/>
      <c r="B25" s="91"/>
      <c r="C25" s="91"/>
      <c r="D25" s="91"/>
      <c r="E25" s="347"/>
      <c r="F25" s="91"/>
      <c r="G25" s="91"/>
    </row>
    <row r="26" spans="1:12" ht="12.75" customHeight="1">
      <c r="A26" s="91"/>
      <c r="B26" s="91"/>
      <c r="C26" s="91"/>
      <c r="D26" s="91"/>
      <c r="E26" s="347"/>
      <c r="F26" s="91"/>
      <c r="G26" s="91"/>
    </row>
    <row r="27" spans="1:12" ht="12.75" customHeight="1">
      <c r="A27" s="91"/>
      <c r="B27" s="91"/>
      <c r="C27" s="91"/>
      <c r="D27" s="91"/>
      <c r="E27" s="347"/>
      <c r="F27" s="91"/>
      <c r="G27" s="91"/>
    </row>
    <row r="28" spans="1:12" ht="12.75" customHeight="1">
      <c r="A28" s="91"/>
      <c r="B28" s="91"/>
      <c r="C28" s="91"/>
      <c r="D28" s="91"/>
      <c r="E28" s="347"/>
      <c r="F28" s="91"/>
      <c r="G28" s="91"/>
    </row>
    <row r="29" spans="1:12" ht="12.75" customHeight="1">
      <c r="A29" s="91"/>
      <c r="B29" s="91"/>
      <c r="C29" s="91"/>
      <c r="D29" s="91"/>
      <c r="E29" s="347"/>
      <c r="F29" s="91"/>
      <c r="G29" s="91"/>
    </row>
    <row r="30" spans="1:12" ht="12" customHeight="1">
      <c r="A30" s="91"/>
      <c r="B30" s="409" t="s">
        <v>422</v>
      </c>
      <c r="C30" s="91"/>
      <c r="D30" s="91"/>
      <c r="E30" s="347">
        <f>SUM(E21:E29)</f>
        <v>8854.34</v>
      </c>
      <c r="F30" s="91"/>
      <c r="G30" s="91"/>
    </row>
    <row r="31" spans="1:12" ht="13.5" customHeight="1"/>
    <row r="32" spans="1:12" ht="11.25" customHeight="1"/>
    <row r="34" spans="1:7" ht="15.75">
      <c r="B34" s="404"/>
      <c r="C34" s="66" t="s">
        <v>286</v>
      </c>
      <c r="D34" s="63"/>
      <c r="E34" s="416" t="str">
        <f>'NAZWA JEDNOSTKI,SPORZĄDZIŁ,DATA'!I3</f>
        <v>2023-02-15</v>
      </c>
      <c r="F34" s="638"/>
      <c r="G34" s="638"/>
    </row>
    <row r="35" spans="1:7" ht="15.75">
      <c r="A35" s="92"/>
      <c r="B35" s="410"/>
      <c r="C35" s="11"/>
      <c r="D35" s="411"/>
      <c r="E35" s="11" t="s">
        <v>147</v>
      </c>
      <c r="F35" s="535"/>
      <c r="G35" s="535"/>
    </row>
    <row r="36" spans="1:7" ht="13.5" customHeight="1">
      <c r="B36" s="70"/>
      <c r="C36" s="70"/>
      <c r="D36" s="70"/>
      <c r="E36" s="70"/>
      <c r="F36" s="634"/>
      <c r="G36" s="635"/>
    </row>
    <row r="40" spans="1:7" ht="15">
      <c r="B40"/>
    </row>
    <row r="41" spans="1:7" ht="15">
      <c r="B41"/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6" zoomScaleNormal="100" workbookViewId="0">
      <selection activeCell="D34" sqref="D34"/>
    </sheetView>
  </sheetViews>
  <sheetFormatPr defaultColWidth="9.140625"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541" t="str">
        <f>'NAZWA JEDNOSTKI,SPORZĄDZIŁ,DATA'!B3</f>
        <v>Szkoła Podstawowa Nr 33</v>
      </c>
      <c r="B1" s="541"/>
      <c r="C1" s="541"/>
      <c r="D1" s="13"/>
      <c r="E1" s="10"/>
      <c r="F1" s="66"/>
      <c r="G1" s="13" t="s">
        <v>403</v>
      </c>
      <c r="H1" s="66"/>
    </row>
    <row r="2" spans="1:14" ht="21.95" customHeight="1">
      <c r="A2" s="541"/>
      <c r="B2" s="541"/>
      <c r="C2" s="541"/>
      <c r="D2" s="66"/>
      <c r="E2" s="66"/>
      <c r="F2" s="66"/>
      <c r="G2" s="13"/>
      <c r="H2" s="66"/>
      <c r="N2" s="11"/>
    </row>
    <row r="3" spans="1:14" ht="15.75">
      <c r="A3" s="66"/>
      <c r="B3" s="66"/>
      <c r="C3" s="66"/>
      <c r="D3" s="66"/>
      <c r="E3" s="66"/>
      <c r="F3" s="66"/>
      <c r="G3" s="66"/>
      <c r="H3" s="66"/>
      <c r="N3" s="11"/>
    </row>
    <row r="4" spans="1:14" ht="17.850000000000001" customHeight="1"/>
    <row r="5" spans="1:14" ht="43.5" customHeight="1">
      <c r="A5" s="636" t="s">
        <v>287</v>
      </c>
      <c r="B5" s="636"/>
      <c r="C5" s="636"/>
      <c r="D5" s="636"/>
      <c r="E5" s="636"/>
      <c r="F5" s="636"/>
      <c r="G5" s="636"/>
      <c r="H5" s="86"/>
    </row>
    <row r="6" spans="1:14" ht="15.75" customHeight="1">
      <c r="A6" s="640" t="s">
        <v>288</v>
      </c>
      <c r="B6" s="640"/>
      <c r="C6" s="640"/>
      <c r="D6" s="640"/>
      <c r="E6" s="640"/>
      <c r="F6" s="640"/>
      <c r="G6" s="640"/>
    </row>
    <row r="7" spans="1:14" ht="51">
      <c r="A7" s="93" t="s">
        <v>0</v>
      </c>
      <c r="B7" s="93" t="s">
        <v>274</v>
      </c>
      <c r="C7" s="94" t="s">
        <v>275</v>
      </c>
      <c r="D7" s="94" t="s">
        <v>276</v>
      </c>
      <c r="E7" s="94" t="s">
        <v>277</v>
      </c>
      <c r="F7" s="94" t="s">
        <v>289</v>
      </c>
      <c r="G7" s="94" t="s">
        <v>279</v>
      </c>
      <c r="H7" s="89"/>
    </row>
    <row r="8" spans="1:14">
      <c r="A8" s="95"/>
      <c r="B8" s="95"/>
      <c r="C8" s="95"/>
      <c r="D8" s="95"/>
      <c r="E8" s="339"/>
      <c r="F8" s="95"/>
      <c r="G8" s="95"/>
    </row>
    <row r="9" spans="1:14">
      <c r="A9" s="95"/>
      <c r="B9" s="95"/>
      <c r="C9" s="95"/>
      <c r="D9" s="95"/>
      <c r="E9" s="339"/>
      <c r="F9" s="95"/>
      <c r="G9" s="95"/>
    </row>
    <row r="10" spans="1:14">
      <c r="A10" s="95"/>
      <c r="B10" s="95"/>
      <c r="C10" s="95"/>
      <c r="D10" s="95"/>
      <c r="E10" s="339"/>
      <c r="F10" s="95"/>
      <c r="G10" s="95"/>
    </row>
    <row r="11" spans="1:14">
      <c r="A11" s="95"/>
      <c r="B11" s="95"/>
      <c r="C11" s="95"/>
      <c r="D11" s="95"/>
      <c r="E11" s="339"/>
      <c r="F11" s="95"/>
      <c r="G11" s="95"/>
    </row>
    <row r="12" spans="1:14">
      <c r="A12" s="95"/>
      <c r="B12" s="95"/>
      <c r="C12" s="95"/>
      <c r="D12" s="95"/>
      <c r="E12" s="339"/>
      <c r="F12" s="95"/>
      <c r="G12" s="95"/>
    </row>
    <row r="13" spans="1:14" ht="15.75">
      <c r="A13" s="96"/>
      <c r="B13" s="96"/>
      <c r="C13" s="96"/>
      <c r="D13" s="96"/>
      <c r="E13" s="309"/>
      <c r="F13" s="96"/>
      <c r="G13" s="96"/>
    </row>
    <row r="14" spans="1:14" ht="16.5" thickBot="1">
      <c r="A14" s="96"/>
      <c r="B14" s="96"/>
      <c r="C14" s="96"/>
      <c r="D14" s="96"/>
      <c r="E14" s="345"/>
      <c r="F14" s="96"/>
      <c r="G14" s="96"/>
    </row>
    <row r="15" spans="1:14" ht="15.75" thickBot="1">
      <c r="A15" s="97"/>
      <c r="B15" s="409" t="s">
        <v>422</v>
      </c>
      <c r="C15" s="97"/>
      <c r="D15" s="341"/>
      <c r="E15" s="344">
        <f>SUM(E8:E14)</f>
        <v>0</v>
      </c>
      <c r="F15" s="342"/>
      <c r="G15" s="97"/>
    </row>
    <row r="16" spans="1:14" ht="15.75">
      <c r="A16" s="641" t="s">
        <v>290</v>
      </c>
      <c r="B16" s="641"/>
      <c r="C16" s="641" t="s">
        <v>284</v>
      </c>
      <c r="D16" s="641"/>
      <c r="E16" s="642"/>
      <c r="F16" s="641"/>
      <c r="G16" s="641"/>
    </row>
    <row r="17" spans="1:11" ht="48.75" customHeight="1">
      <c r="A17" s="93" t="s">
        <v>0</v>
      </c>
      <c r="B17" s="93" t="s">
        <v>274</v>
      </c>
      <c r="C17" s="94" t="s">
        <v>275</v>
      </c>
      <c r="D17" s="94" t="s">
        <v>276</v>
      </c>
      <c r="E17" s="94" t="s">
        <v>277</v>
      </c>
      <c r="F17" s="94" t="s">
        <v>289</v>
      </c>
      <c r="G17" s="94" t="s">
        <v>279</v>
      </c>
    </row>
    <row r="18" spans="1:11">
      <c r="A18" s="95"/>
      <c r="B18" s="95"/>
      <c r="C18" s="95"/>
      <c r="D18" s="95"/>
      <c r="E18" s="339"/>
      <c r="F18" s="95"/>
      <c r="G18" s="95"/>
    </row>
    <row r="19" spans="1:11">
      <c r="A19" s="97"/>
      <c r="B19" s="97"/>
      <c r="C19" s="97"/>
      <c r="D19" s="97"/>
      <c r="E19" s="340"/>
      <c r="F19" s="97"/>
      <c r="G19" s="97"/>
    </row>
    <row r="20" spans="1:11">
      <c r="A20" s="97"/>
      <c r="B20" s="97"/>
      <c r="C20" s="97"/>
      <c r="D20" s="97"/>
      <c r="E20" s="340"/>
      <c r="F20" s="97"/>
      <c r="G20" s="97"/>
    </row>
    <row r="21" spans="1:11">
      <c r="A21" s="97"/>
      <c r="B21" s="97"/>
      <c r="C21" s="97"/>
      <c r="D21" s="97"/>
      <c r="E21" s="340"/>
      <c r="F21" s="97"/>
      <c r="G21" s="97"/>
    </row>
    <row r="22" spans="1:11">
      <c r="A22" s="97"/>
      <c r="B22" s="97"/>
      <c r="C22" s="97"/>
      <c r="D22" s="97"/>
      <c r="E22" s="340"/>
      <c r="F22" s="97"/>
      <c r="G22" s="97"/>
    </row>
    <row r="23" spans="1:11">
      <c r="A23" s="97"/>
      <c r="B23" s="97"/>
      <c r="C23" s="97"/>
      <c r="D23" s="97"/>
      <c r="E23" s="340"/>
      <c r="F23" s="97"/>
      <c r="G23" s="97"/>
    </row>
    <row r="24" spans="1:11" ht="13.5" thickBot="1">
      <c r="A24" s="97"/>
      <c r="B24" s="97"/>
      <c r="C24" s="97"/>
      <c r="D24" s="97"/>
      <c r="E24" s="343"/>
      <c r="F24" s="97"/>
      <c r="G24" s="97"/>
    </row>
    <row r="25" spans="1:11" ht="16.5" customHeight="1" thickBot="1">
      <c r="A25" s="97"/>
      <c r="B25" s="409" t="s">
        <v>422</v>
      </c>
      <c r="C25" s="97"/>
      <c r="D25" s="341"/>
      <c r="E25" s="344">
        <f>SUM(E18:E24)</f>
        <v>0</v>
      </c>
      <c r="F25" s="342"/>
      <c r="G25" s="97"/>
    </row>
    <row r="26" spans="1:11" ht="20.25" customHeight="1">
      <c r="C26" s="98"/>
    </row>
    <row r="27" spans="1:11" ht="18" customHeight="1">
      <c r="A27" s="90"/>
      <c r="B27" s="404"/>
      <c r="C27" s="413" t="str">
        <f>'NAZWA JEDNOSTKI,SPORZĄDZIŁ,DATA'!I3</f>
        <v>2023-02-15</v>
      </c>
      <c r="D27" s="66"/>
      <c r="E27" s="66"/>
      <c r="F27" s="579"/>
      <c r="G27" s="579"/>
      <c r="H27" s="11"/>
      <c r="I27" s="11"/>
      <c r="J27" s="11"/>
      <c r="K27" s="11"/>
    </row>
    <row r="28" spans="1:11" ht="15" customHeight="1">
      <c r="A28" s="90"/>
      <c r="B28" s="404"/>
      <c r="C28" s="412" t="s">
        <v>147</v>
      </c>
      <c r="D28" s="66"/>
      <c r="E28" s="66"/>
      <c r="F28" s="639"/>
      <c r="G28" s="639"/>
      <c r="H28" s="11"/>
      <c r="I28" s="11"/>
      <c r="J28" s="11"/>
      <c r="K28" s="11"/>
    </row>
    <row r="29" spans="1:11" ht="12" customHeight="1">
      <c r="F29" s="639"/>
      <c r="G29" s="635"/>
    </row>
    <row r="33" spans="2:2" ht="15">
      <c r="B33"/>
    </row>
    <row r="34" spans="2:2" ht="15">
      <c r="B34"/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6"/>
  <sheetViews>
    <sheetView topLeftCell="A8" zoomScale="75" zoomScaleNormal="75" workbookViewId="0">
      <selection activeCell="G14" sqref="G14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452" t="str">
        <f>'NAZWA JEDNOSTKI,SPORZĄDZIŁ,DATA'!B3</f>
        <v>Szkoła Podstawowa Nr 33</v>
      </c>
      <c r="C1" s="452"/>
    </row>
    <row r="2" spans="2:13" ht="21.95" customHeight="1">
      <c r="B2" s="452"/>
      <c r="C2" s="452"/>
    </row>
    <row r="4" spans="2:13" ht="18.75" customHeight="1">
      <c r="B4" s="471" t="s">
        <v>404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</row>
    <row r="6" spans="2:13" ht="15.75" thickBot="1"/>
    <row r="7" spans="2:13" ht="24.75" customHeight="1">
      <c r="B7" s="482" t="s">
        <v>0</v>
      </c>
      <c r="C7" s="484" t="s">
        <v>339</v>
      </c>
      <c r="D7" s="474" t="s">
        <v>2</v>
      </c>
      <c r="E7" s="474" t="s">
        <v>3</v>
      </c>
      <c r="F7" s="474"/>
      <c r="G7" s="474"/>
      <c r="H7" s="474"/>
      <c r="I7" s="474" t="s">
        <v>4</v>
      </c>
      <c r="J7" s="474"/>
      <c r="K7" s="474"/>
      <c r="L7" s="474"/>
      <c r="M7" s="486" t="s">
        <v>5</v>
      </c>
    </row>
    <row r="8" spans="2:13" ht="64.5" customHeight="1" thickBot="1">
      <c r="B8" s="483"/>
      <c r="C8" s="485"/>
      <c r="D8" s="475"/>
      <c r="E8" s="164" t="s">
        <v>6</v>
      </c>
      <c r="F8" s="164" t="s">
        <v>409</v>
      </c>
      <c r="G8" s="164" t="s">
        <v>378</v>
      </c>
      <c r="H8" s="164" t="s">
        <v>8</v>
      </c>
      <c r="I8" s="164" t="s">
        <v>6</v>
      </c>
      <c r="J8" s="164" t="s">
        <v>9</v>
      </c>
      <c r="K8" s="164" t="s">
        <v>378</v>
      </c>
      <c r="L8" s="164" t="s">
        <v>8</v>
      </c>
      <c r="M8" s="487"/>
    </row>
    <row r="9" spans="2:13" ht="45" customHeight="1">
      <c r="B9" s="131" t="s">
        <v>11</v>
      </c>
      <c r="C9" s="118" t="s">
        <v>25</v>
      </c>
      <c r="D9" s="423">
        <f>D10+D11+D12+D13+D14</f>
        <v>1662691.06</v>
      </c>
      <c r="E9" s="423">
        <f>E10+E11+E12+E13+E14</f>
        <v>0</v>
      </c>
      <c r="F9" s="423">
        <f t="shared" ref="F9:L9" si="0">F10+F11+F12+F13+F14</f>
        <v>294318.14</v>
      </c>
      <c r="G9" s="423">
        <f t="shared" si="0"/>
        <v>0</v>
      </c>
      <c r="H9" s="423">
        <f t="shared" si="0"/>
        <v>0</v>
      </c>
      <c r="I9" s="423">
        <f t="shared" si="0"/>
        <v>0</v>
      </c>
      <c r="J9" s="423">
        <f t="shared" si="0"/>
        <v>3989.54</v>
      </c>
      <c r="K9" s="423">
        <f t="shared" si="0"/>
        <v>0</v>
      </c>
      <c r="L9" s="423">
        <f t="shared" si="0"/>
        <v>0</v>
      </c>
      <c r="M9" s="382">
        <f t="shared" ref="M9:M15" si="1">D9+E9+F9+G9+H9-I9-J9-K9-L9</f>
        <v>1953019.6600000001</v>
      </c>
    </row>
    <row r="10" spans="2:13" ht="30" customHeight="1">
      <c r="B10" s="131" t="s">
        <v>13</v>
      </c>
      <c r="C10" s="118" t="s">
        <v>26</v>
      </c>
      <c r="D10" s="261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382">
        <f t="shared" si="1"/>
        <v>0</v>
      </c>
    </row>
    <row r="11" spans="2:13" ht="53.25" customHeight="1">
      <c r="B11" s="104" t="s">
        <v>17</v>
      </c>
      <c r="C11" s="99" t="s">
        <v>420</v>
      </c>
      <c r="D11" s="261">
        <v>1242031.42</v>
      </c>
      <c r="E11" s="261">
        <v>0</v>
      </c>
      <c r="F11" s="261">
        <v>151531.14000000001</v>
      </c>
      <c r="G11" s="261">
        <v>0</v>
      </c>
      <c r="H11" s="261">
        <v>0</v>
      </c>
      <c r="I11" s="261">
        <v>0</v>
      </c>
      <c r="J11" s="261">
        <v>139.58000000000001</v>
      </c>
      <c r="K11" s="261">
        <v>0</v>
      </c>
      <c r="L11" s="261">
        <v>0</v>
      </c>
      <c r="M11" s="382">
        <f t="shared" si="1"/>
        <v>1393422.98</v>
      </c>
    </row>
    <row r="12" spans="2:13" ht="34.5" customHeight="1">
      <c r="B12" s="104" t="s">
        <v>18</v>
      </c>
      <c r="C12" s="99" t="s">
        <v>435</v>
      </c>
      <c r="D12" s="261">
        <v>9543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61">
        <v>0</v>
      </c>
      <c r="M12" s="382">
        <f t="shared" si="1"/>
        <v>9543</v>
      </c>
    </row>
    <row r="13" spans="2:13" ht="36" customHeight="1">
      <c r="B13" s="104" t="s">
        <v>20</v>
      </c>
      <c r="C13" s="145" t="s">
        <v>27</v>
      </c>
      <c r="D13" s="261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261">
        <v>0</v>
      </c>
      <c r="L13" s="261">
        <v>0</v>
      </c>
      <c r="M13" s="382">
        <f t="shared" si="1"/>
        <v>0</v>
      </c>
    </row>
    <row r="14" spans="2:13" ht="38.25" customHeight="1">
      <c r="B14" s="104" t="s">
        <v>22</v>
      </c>
      <c r="C14" s="99" t="s">
        <v>292</v>
      </c>
      <c r="D14" s="261">
        <v>411116.64</v>
      </c>
      <c r="E14" s="261">
        <v>0</v>
      </c>
      <c r="F14" s="261">
        <v>142787</v>
      </c>
      <c r="G14" s="261"/>
      <c r="H14" s="261">
        <v>0</v>
      </c>
      <c r="I14" s="261">
        <v>0</v>
      </c>
      <c r="J14" s="261">
        <v>3849.96</v>
      </c>
      <c r="K14" s="261"/>
      <c r="L14" s="261">
        <v>0</v>
      </c>
      <c r="M14" s="382">
        <f t="shared" si="1"/>
        <v>550053.68000000005</v>
      </c>
    </row>
    <row r="15" spans="2:13" ht="49.5" customHeight="1" thickBot="1">
      <c r="B15" s="130" t="s">
        <v>28</v>
      </c>
      <c r="C15" s="145" t="s">
        <v>431</v>
      </c>
      <c r="D15" s="261">
        <v>3572.27</v>
      </c>
      <c r="E15" s="261">
        <v>0</v>
      </c>
      <c r="F15" s="261">
        <v>0</v>
      </c>
      <c r="G15" s="261">
        <v>0</v>
      </c>
      <c r="H15" s="261">
        <v>0</v>
      </c>
      <c r="I15" s="261">
        <v>0</v>
      </c>
      <c r="J15" s="261">
        <v>0</v>
      </c>
      <c r="K15" s="261">
        <v>0</v>
      </c>
      <c r="L15" s="261">
        <v>0</v>
      </c>
      <c r="M15" s="382">
        <f t="shared" si="1"/>
        <v>3572.27</v>
      </c>
    </row>
    <row r="16" spans="2:13" ht="38.25" customHeight="1" thickBot="1">
      <c r="B16" s="478" t="s">
        <v>348</v>
      </c>
      <c r="C16" s="479"/>
      <c r="D16" s="218">
        <f>D9+D15</f>
        <v>1666263.33</v>
      </c>
      <c r="E16" s="218">
        <f t="shared" ref="E16:M16" si="2">E9+E15</f>
        <v>0</v>
      </c>
      <c r="F16" s="218">
        <f t="shared" si="2"/>
        <v>294318.14</v>
      </c>
      <c r="G16" s="218">
        <f t="shared" si="2"/>
        <v>0</v>
      </c>
      <c r="H16" s="218">
        <f t="shared" si="2"/>
        <v>0</v>
      </c>
      <c r="I16" s="218">
        <f t="shared" si="2"/>
        <v>0</v>
      </c>
      <c r="J16" s="218">
        <f t="shared" si="2"/>
        <v>3989.54</v>
      </c>
      <c r="K16" s="218">
        <f t="shared" si="2"/>
        <v>0</v>
      </c>
      <c r="L16" s="218">
        <f t="shared" si="2"/>
        <v>0</v>
      </c>
      <c r="M16" s="216">
        <f t="shared" si="2"/>
        <v>1956591.9300000002</v>
      </c>
    </row>
    <row r="17" spans="2:13" ht="63" customHeight="1" thickBot="1">
      <c r="B17" s="480" t="s">
        <v>432</v>
      </c>
      <c r="C17" s="481"/>
      <c r="D17" s="385" t="s">
        <v>306</v>
      </c>
      <c r="E17" s="385" t="s">
        <v>306</v>
      </c>
      <c r="F17" s="385" t="s">
        <v>306</v>
      </c>
      <c r="G17" s="387">
        <v>0</v>
      </c>
      <c r="H17" s="385" t="s">
        <v>306</v>
      </c>
      <c r="I17" s="385" t="s">
        <v>306</v>
      </c>
      <c r="J17" s="385" t="s">
        <v>306</v>
      </c>
      <c r="K17" s="387">
        <v>0</v>
      </c>
      <c r="L17" s="385" t="s">
        <v>306</v>
      </c>
      <c r="M17" s="388" t="s">
        <v>306</v>
      </c>
    </row>
    <row r="18" spans="2:13" ht="20.25" customHeight="1">
      <c r="B18" t="s">
        <v>379</v>
      </c>
    </row>
    <row r="19" spans="2:13">
      <c r="B19" t="s">
        <v>395</v>
      </c>
    </row>
    <row r="20" spans="2:13">
      <c r="B20" t="s">
        <v>433</v>
      </c>
    </row>
    <row r="21" spans="2:13" ht="16.5" customHeight="1">
      <c r="B21" t="s">
        <v>434</v>
      </c>
    </row>
    <row r="30" spans="2:13">
      <c r="C30" t="str">
        <f>'NAZWA JEDNOSTKI,SPORZĄDZIŁ,DATA'!H3</f>
        <v>Sylwia Dworakowska-Wybor</v>
      </c>
      <c r="D30" s="398" t="str">
        <f>'NAZWA JEDNOSTKI,SPORZĄDZIŁ,DATA'!I3</f>
        <v>2023-02-15</v>
      </c>
    </row>
    <row r="31" spans="2:13">
      <c r="C31" t="s">
        <v>437</v>
      </c>
      <c r="D31" t="s">
        <v>436</v>
      </c>
    </row>
    <row r="35" spans="3:3">
      <c r="C35" t="s">
        <v>441</v>
      </c>
    </row>
    <row r="36" spans="3:3">
      <c r="C36" t="s">
        <v>442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Normal="100" workbookViewId="0">
      <selection activeCell="C31" sqref="C31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452" t="str">
        <f>'NAZWA JEDNOSTKI,SPORZĄDZIŁ,DATA'!B3</f>
        <v>Szkoła Podstawowa Nr 33</v>
      </c>
      <c r="C1" s="427"/>
    </row>
    <row r="2" spans="2:4" ht="15" customHeight="1">
      <c r="B2" s="452"/>
      <c r="C2" s="427"/>
    </row>
    <row r="4" spans="2:4" ht="15.75">
      <c r="B4" s="471" t="s">
        <v>463</v>
      </c>
      <c r="C4" s="471"/>
      <c r="D4" s="471"/>
    </row>
    <row r="6" spans="2:4" ht="15.75" thickBot="1"/>
    <row r="7" spans="2:4">
      <c r="B7" s="488" t="s">
        <v>78</v>
      </c>
      <c r="C7" s="486" t="s">
        <v>5</v>
      </c>
    </row>
    <row r="8" spans="2:4" ht="15.75" thickBot="1">
      <c r="B8" s="489"/>
      <c r="C8" s="487"/>
    </row>
    <row r="9" spans="2:4" ht="29.25" customHeight="1">
      <c r="B9" s="428" t="s">
        <v>464</v>
      </c>
      <c r="C9" s="301">
        <f>C10+C11+C12+C13+D14</f>
        <v>0</v>
      </c>
    </row>
    <row r="10" spans="2:4" ht="31.5" customHeight="1">
      <c r="B10" s="428" t="s">
        <v>465</v>
      </c>
      <c r="C10" s="281">
        <v>0</v>
      </c>
    </row>
    <row r="11" spans="2:4" ht="30" customHeight="1">
      <c r="B11" s="429" t="s">
        <v>466</v>
      </c>
      <c r="C11" s="281">
        <v>0</v>
      </c>
    </row>
    <row r="12" spans="2:4" ht="29.25" customHeight="1">
      <c r="B12" s="429" t="s">
        <v>467</v>
      </c>
      <c r="C12" s="281">
        <v>0</v>
      </c>
    </row>
    <row r="13" spans="2:4" ht="31.5" customHeight="1">
      <c r="B13" s="430" t="s">
        <v>468</v>
      </c>
      <c r="C13" s="281">
        <v>0</v>
      </c>
    </row>
    <row r="14" spans="2:4" ht="38.25" customHeight="1" thickBot="1">
      <c r="B14" s="431" t="s">
        <v>469</v>
      </c>
      <c r="C14" s="432">
        <v>0</v>
      </c>
    </row>
    <row r="18" spans="2:3">
      <c r="B18" s="106" t="str">
        <f>'NAZWA JEDNOSTKI,SPORZĄDZIŁ,DATA'!H3</f>
        <v>Sylwia Dworakowska-Wybor</v>
      </c>
      <c r="C18" s="400" t="str">
        <f>'NAZWA JEDNOSTKI,SPORZĄDZIŁ,DATA'!I3</f>
        <v>2023-02-15</v>
      </c>
    </row>
    <row r="19" spans="2:3">
      <c r="B19" t="s">
        <v>437</v>
      </c>
      <c r="C19" t="s">
        <v>436</v>
      </c>
    </row>
    <row r="23" spans="2:3">
      <c r="B23" t="s">
        <v>441</v>
      </c>
    </row>
    <row r="24" spans="2:3">
      <c r="B24" t="s">
        <v>442</v>
      </c>
    </row>
  </sheetData>
  <sheetProtection algorithmName="SHA-512" hashValue="Dl2tXovCJS7sBN+iqdGgA+7oQ/om2E8wxqGAVAdIrjHtgq7egY86k+nLs0qx38mYmoFwaAnNWe27tHwXWZyN+g==" saltValue="194IoBUc3DFbkrsa+M3Cmw==" spinCount="100000"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horizontalDpi="0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C16" sqref="C16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491" t="str">
        <f>'NAZWA JEDNOSTKI,SPORZĄDZIŁ,DATA'!B3</f>
        <v>Szkoła Podstawowa Nr 33</v>
      </c>
      <c r="B1" s="491"/>
      <c r="C1" s="381"/>
      <c r="D1" s="381"/>
      <c r="E1" s="381"/>
      <c r="F1" s="381"/>
      <c r="G1" s="381"/>
    </row>
    <row r="2" spans="1:7" ht="21.95" customHeight="1">
      <c r="A2" s="491"/>
      <c r="B2" s="491"/>
    </row>
    <row r="3" spans="1:7" ht="23.25" customHeight="1">
      <c r="A3" s="395"/>
      <c r="B3" s="395"/>
    </row>
    <row r="4" spans="1:7" ht="15.75">
      <c r="A4" s="490" t="s">
        <v>362</v>
      </c>
      <c r="B4" s="490"/>
      <c r="C4" s="490"/>
    </row>
    <row r="6" spans="1:7" ht="15.75" thickBot="1"/>
    <row r="7" spans="1:7" ht="32.25" thickBot="1">
      <c r="A7" s="132" t="s">
        <v>0</v>
      </c>
      <c r="B7" s="120" t="s">
        <v>1</v>
      </c>
      <c r="C7" s="121" t="s">
        <v>377</v>
      </c>
    </row>
    <row r="8" spans="1:7" ht="31.5">
      <c r="A8" s="131" t="s">
        <v>11</v>
      </c>
      <c r="B8" s="118" t="s">
        <v>308</v>
      </c>
      <c r="C8" s="263">
        <v>0</v>
      </c>
    </row>
    <row r="9" spans="1:7" ht="16.5" thickBot="1">
      <c r="A9" s="176" t="s">
        <v>13</v>
      </c>
      <c r="B9" s="105" t="s">
        <v>291</v>
      </c>
      <c r="C9" s="264">
        <v>0</v>
      </c>
    </row>
    <row r="10" spans="1:7" ht="16.5" thickBot="1">
      <c r="A10" s="146" t="s">
        <v>28</v>
      </c>
      <c r="B10" s="135" t="s">
        <v>29</v>
      </c>
      <c r="C10" s="265">
        <v>0</v>
      </c>
    </row>
    <row r="11" spans="1:7" ht="16.5" thickBot="1">
      <c r="A11" s="478" t="s">
        <v>348</v>
      </c>
      <c r="B11" s="479"/>
      <c r="C11" s="239">
        <f>C8+C10</f>
        <v>0</v>
      </c>
    </row>
    <row r="12" spans="1:7" ht="15.75">
      <c r="A12" s="1"/>
    </row>
    <row r="16" spans="1:7">
      <c r="B16" t="str">
        <f>'NAZWA JEDNOSTKI,SPORZĄDZIŁ,DATA'!H3</f>
        <v>Sylwia Dworakowska-Wybor</v>
      </c>
      <c r="C16" s="401" t="str">
        <f>'NAZWA JEDNOSTKI,SPORZĄDZIŁ,DATA'!I3</f>
        <v>2023-02-15</v>
      </c>
    </row>
    <row r="17" spans="2:3">
      <c r="B17" t="s">
        <v>437</v>
      </c>
      <c r="C17" s="336" t="s">
        <v>436</v>
      </c>
    </row>
    <row r="21" spans="2:3">
      <c r="B21" t="s">
        <v>441</v>
      </c>
    </row>
    <row r="22" spans="2:3">
      <c r="B22" t="s">
        <v>442</v>
      </c>
    </row>
  </sheetData>
  <sheetProtection algorithmName="SHA-512" hashValue="FsVeb1BqQN1ynVBoeuSFcQukfcgoRPppns7lXXqk73m/pBx0uyx9TsaVcLqNm39aRNHiD9lywiUaw2f4qHaGPg==" saltValue="iMYWwd0Cs31fOepRGVGdIw==" spinCount="100000"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4"/>
  <sheetViews>
    <sheetView topLeftCell="A2" zoomScaleNormal="100" workbookViewId="0">
      <selection activeCell="F21" sqref="F21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452" t="str">
        <f>'NAZWA JEDNOSTKI,SPORZĄDZIŁ,DATA'!B3</f>
        <v>Szkoła Podstawowa Nr 33</v>
      </c>
      <c r="B1" s="452"/>
    </row>
    <row r="2" spans="1:4" ht="21.95" customHeight="1">
      <c r="A2" s="452"/>
      <c r="B2" s="452"/>
    </row>
    <row r="4" spans="1:4" ht="15.75">
      <c r="A4" s="471" t="s">
        <v>363</v>
      </c>
      <c r="B4" s="471"/>
      <c r="C4" s="471"/>
      <c r="D4" s="471"/>
    </row>
    <row r="6" spans="1:4" ht="15.75" thickBot="1"/>
    <row r="7" spans="1:4" ht="36" customHeight="1" thickBot="1">
      <c r="A7" s="132" t="s">
        <v>2</v>
      </c>
      <c r="B7" s="133" t="s">
        <v>148</v>
      </c>
      <c r="C7" s="133" t="s">
        <v>149</v>
      </c>
      <c r="D7" s="134" t="s">
        <v>5</v>
      </c>
    </row>
    <row r="8" spans="1:4" ht="30" customHeight="1" thickBot="1">
      <c r="A8" s="242"/>
      <c r="B8" s="243">
        <v>0</v>
      </c>
      <c r="C8" s="243">
        <v>0</v>
      </c>
      <c r="D8" s="244">
        <f>A8+B8-C8</f>
        <v>0</v>
      </c>
    </row>
    <row r="11" spans="1:4" ht="15" customHeight="1"/>
    <row r="14" spans="1:4">
      <c r="A14" t="str">
        <f>'NAZWA JEDNOSTKI,SPORZĄDZIŁ,DATA'!H3</f>
        <v>Sylwia Dworakowska-Wybor</v>
      </c>
      <c r="B14" s="400" t="str">
        <f>'NAZWA JEDNOSTKI,SPORZĄDZIŁ,DATA'!I3</f>
        <v>2023-02-15</v>
      </c>
    </row>
    <row r="15" spans="1:4">
      <c r="A15" t="s">
        <v>437</v>
      </c>
      <c r="B15" t="s">
        <v>436</v>
      </c>
    </row>
    <row r="19" spans="1:3">
      <c r="A19" t="s">
        <v>441</v>
      </c>
    </row>
    <row r="20" spans="1:3">
      <c r="A20" t="s">
        <v>442</v>
      </c>
    </row>
    <row r="24" spans="1:3" ht="15.75">
      <c r="C24" s="101"/>
    </row>
  </sheetData>
  <sheetProtection algorithmName="SHA-512" hashValue="RjNnKPCI8ktOm2mrHOaFwJDGS5E9NbzADgZ3r6iEz0USvwFXdDI4VFfeid7Z40OHUHoqq29KG0S2zkG6gkQk0g==" saltValue="eZpgOKu0k+sHrSzfmDoIAw==" spinCount="100000"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opLeftCell="A3" zoomScaleNormal="100"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452" t="str">
        <f>'NAZWA JEDNOSTKI,SPORZĄDZIŁ,DATA'!B3</f>
        <v>Szkoła Podstawowa Nr 33</v>
      </c>
      <c r="C1" s="452"/>
    </row>
    <row r="2" spans="2:5" ht="21.95" customHeight="1">
      <c r="B2" s="452"/>
      <c r="C2" s="452"/>
    </row>
    <row r="4" spans="2:5" ht="17.25" customHeight="1">
      <c r="B4" s="490" t="s">
        <v>364</v>
      </c>
      <c r="C4" s="490"/>
      <c r="D4" s="490"/>
      <c r="E4" s="490"/>
    </row>
    <row r="5" spans="2:5" ht="16.5" customHeight="1">
      <c r="B5" s="338"/>
      <c r="C5" s="338"/>
      <c r="D5" s="338"/>
      <c r="E5" s="338"/>
    </row>
    <row r="6" spans="2:5" ht="19.5" customHeight="1" thickBot="1"/>
    <row r="7" spans="2:5" ht="60.75" customHeight="1" thickBot="1">
      <c r="B7" s="132" t="s">
        <v>0</v>
      </c>
      <c r="C7" s="120" t="s">
        <v>80</v>
      </c>
      <c r="D7" s="136" t="s">
        <v>349</v>
      </c>
      <c r="E7" s="134" t="s">
        <v>350</v>
      </c>
    </row>
    <row r="8" spans="2:5" ht="47.25" customHeight="1">
      <c r="B8" s="131" t="s">
        <v>11</v>
      </c>
      <c r="C8" s="118" t="s">
        <v>81</v>
      </c>
      <c r="D8" s="266">
        <v>0</v>
      </c>
      <c r="E8" s="263">
        <v>0</v>
      </c>
    </row>
    <row r="9" spans="2:5" ht="53.25" customHeight="1">
      <c r="B9" s="104" t="s">
        <v>28</v>
      </c>
      <c r="C9" s="99" t="s">
        <v>82</v>
      </c>
      <c r="D9" s="267">
        <v>0</v>
      </c>
      <c r="E9" s="268">
        <v>0</v>
      </c>
    </row>
    <row r="10" spans="2:5" ht="55.5" customHeight="1">
      <c r="B10" s="492" t="s">
        <v>55</v>
      </c>
      <c r="C10" s="99" t="s">
        <v>83</v>
      </c>
      <c r="D10" s="267">
        <v>0</v>
      </c>
      <c r="E10" s="268">
        <v>0</v>
      </c>
    </row>
    <row r="11" spans="2:5" ht="15.75">
      <c r="B11" s="492"/>
      <c r="C11" s="99" t="s">
        <v>84</v>
      </c>
      <c r="D11" s="267"/>
      <c r="E11" s="268"/>
    </row>
    <row r="12" spans="2:5" ht="19.5" customHeight="1" thickBot="1">
      <c r="B12" s="493"/>
      <c r="C12" s="145" t="s">
        <v>85</v>
      </c>
      <c r="D12" s="269"/>
      <c r="E12" s="270"/>
    </row>
    <row r="13" spans="2:5" ht="19.5" customHeight="1" thickBot="1">
      <c r="B13" s="478" t="s">
        <v>351</v>
      </c>
      <c r="C13" s="479"/>
      <c r="D13" s="240">
        <f>D8+D9+D10</f>
        <v>0</v>
      </c>
      <c r="E13" s="239">
        <f>E8+E9+E10</f>
        <v>0</v>
      </c>
    </row>
    <row r="18" spans="3:4">
      <c r="C18" t="str">
        <f>'NAZWA JEDNOSTKI,SPORZĄDZIŁ,DATA'!H3</f>
        <v>Sylwia Dworakowska-Wybor</v>
      </c>
      <c r="D18" s="400" t="str">
        <f>'NAZWA JEDNOSTKI,SPORZĄDZIŁ,DATA'!I3</f>
        <v>2023-02-15</v>
      </c>
    </row>
    <row r="19" spans="3:4">
      <c r="C19" t="s">
        <v>437</v>
      </c>
      <c r="D19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dLScLw+3ZNy5/ZQFAdGB8L3JWYCxgYLxfFW74SNUI6qg8MyblERn7iQubxQzxNWeUNoFpYL3mnH8/u6Re2lqZw==" saltValue="nMRVsvH98nPAiQ3ziOHe9Q==" spinCount="100000"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E26" sqref="E26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452" t="str">
        <f>'NAZWA JEDNOSTKI,SPORZĄDZIŁ,DATA'!B3</f>
        <v>Szkoła Podstawowa Nr 33</v>
      </c>
      <c r="C1" s="452"/>
    </row>
    <row r="2" spans="2:9" ht="21.95" customHeight="1">
      <c r="B2" s="452"/>
      <c r="C2" s="452"/>
    </row>
    <row r="4" spans="2:9" ht="15.75" customHeight="1">
      <c r="B4" s="490" t="s">
        <v>412</v>
      </c>
      <c r="C4" s="501"/>
      <c r="D4" s="501"/>
      <c r="E4" s="501"/>
    </row>
    <row r="6" spans="2:9" ht="16.5" thickBot="1">
      <c r="C6" s="101"/>
      <c r="D6" s="101"/>
      <c r="E6" s="101"/>
    </row>
    <row r="7" spans="2:9" ht="19.5" customHeight="1">
      <c r="B7" s="498" t="s">
        <v>0</v>
      </c>
      <c r="C7" s="494" t="s">
        <v>86</v>
      </c>
      <c r="D7" s="496" t="s">
        <v>365</v>
      </c>
      <c r="E7" s="497"/>
    </row>
    <row r="8" spans="2:9" ht="21" customHeight="1" thickBot="1">
      <c r="B8" s="499"/>
      <c r="C8" s="495"/>
      <c r="D8" s="137" t="s">
        <v>87</v>
      </c>
      <c r="E8" s="138" t="s">
        <v>366</v>
      </c>
    </row>
    <row r="9" spans="2:9" ht="28.5" customHeight="1">
      <c r="B9" s="195" t="s">
        <v>11</v>
      </c>
      <c r="C9" s="148" t="s">
        <v>88</v>
      </c>
      <c r="D9" s="271"/>
      <c r="E9" s="272">
        <v>0</v>
      </c>
    </row>
    <row r="10" spans="2:9" ht="27.75" customHeight="1">
      <c r="B10" s="196" t="s">
        <v>28</v>
      </c>
      <c r="C10" s="149" t="s">
        <v>89</v>
      </c>
      <c r="D10" s="273"/>
      <c r="E10" s="274">
        <v>0</v>
      </c>
    </row>
    <row r="11" spans="2:9" ht="24" customHeight="1">
      <c r="B11" s="196" t="s">
        <v>55</v>
      </c>
      <c r="C11" s="149" t="s">
        <v>90</v>
      </c>
      <c r="D11" s="273"/>
      <c r="E11" s="274">
        <v>0</v>
      </c>
    </row>
    <row r="12" spans="2:9" ht="27" customHeight="1" thickBot="1">
      <c r="B12" s="197" t="s">
        <v>57</v>
      </c>
      <c r="C12" s="150" t="s">
        <v>91</v>
      </c>
      <c r="D12" s="275"/>
      <c r="E12" s="276">
        <v>0</v>
      </c>
      <c r="I12" s="101"/>
    </row>
    <row r="13" spans="2:9" ht="28.5" customHeight="1" thickBot="1">
      <c r="B13" s="465" t="s">
        <v>347</v>
      </c>
      <c r="C13" s="500"/>
      <c r="D13" s="241">
        <f>D9+D10+D11+D12</f>
        <v>0</v>
      </c>
      <c r="E13" s="241">
        <f>E9+E10+E11+E12</f>
        <v>0</v>
      </c>
      <c r="I13" s="101"/>
    </row>
    <row r="14" spans="2:9" ht="15.75">
      <c r="C14" s="1"/>
      <c r="D14" s="101"/>
      <c r="E14" s="101"/>
    </row>
    <row r="18" spans="3:4">
      <c r="C18" t="str">
        <f>'NAZWA JEDNOSTKI,SPORZĄDZIŁ,DATA'!H3</f>
        <v>Sylwia Dworakowska-Wybor</v>
      </c>
      <c r="D18" s="400" t="str">
        <f>'NAZWA JEDNOSTKI,SPORZĄDZIŁ,DATA'!I3</f>
        <v>2023-02-15</v>
      </c>
    </row>
    <row r="19" spans="3:4">
      <c r="C19" t="s">
        <v>437</v>
      </c>
      <c r="D19" t="s">
        <v>436</v>
      </c>
    </row>
    <row r="23" spans="3:4">
      <c r="C23" t="s">
        <v>441</v>
      </c>
    </row>
    <row r="24" spans="3:4">
      <c r="C24" t="s">
        <v>442</v>
      </c>
    </row>
  </sheetData>
  <sheetProtection algorithmName="SHA-512" hashValue="68O9QH4HQ95HIA5RZn8unQqUwkX0/louDzjzn/EzhaaQJ2I4ikZhFOGkUBMYh/7z9DvM0xAFWX9SQ1C//mUFFw==" saltValue="2ydLH9Ni/mx6g5K4XfE/lg==" spinCount="100000"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Dyrektor</cp:lastModifiedBy>
  <cp:lastPrinted>2023-02-12T17:36:25Z</cp:lastPrinted>
  <dcterms:created xsi:type="dcterms:W3CDTF">2018-10-04T10:33:38Z</dcterms:created>
  <dcterms:modified xsi:type="dcterms:W3CDTF">2023-05-08T06:40:55Z</dcterms:modified>
</cp:coreProperties>
</file>